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1f60b637d7dc1f/Kantonsrat/Geschäfte/Corona/"/>
    </mc:Choice>
  </mc:AlternateContent>
  <xr:revisionPtr revIDLastSave="328" documentId="13_ncr:40009_{A7F9FE5B-706D-294A-B9E3-3F59BFFEC119}" xr6:coauthVersionLast="46" xr6:coauthVersionMax="46" xr10:uidLastSave="{FB95842A-9547-8E41-8E48-C2FE5C4FAE8B}"/>
  <bookViews>
    <workbookView xWindow="1260" yWindow="500" windowWidth="33960" windowHeight="28300" activeTab="2" xr2:uid="{00000000-000D-0000-FFFF-FFFF00000000}"/>
  </bookViews>
  <sheets>
    <sheet name="Stand 28.02.2021" sheetId="1" r:id="rId1"/>
    <sheet name="Stand 25.03.2021" sheetId="5" r:id="rId2"/>
    <sheet name="Stand 6.04.2021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6" l="1"/>
  <c r="C3" i="6"/>
  <c r="O3" i="6" s="1"/>
  <c r="C8" i="6"/>
  <c r="L8" i="6" s="1"/>
  <c r="C2" i="6"/>
  <c r="K2" i="6" s="1"/>
  <c r="C16" i="6"/>
  <c r="O16" i="6" s="1"/>
  <c r="C9" i="6"/>
  <c r="O9" i="6" s="1"/>
  <c r="C18" i="6"/>
  <c r="L18" i="6" s="1"/>
  <c r="C24" i="6"/>
  <c r="K24" i="6" s="1"/>
  <c r="C6" i="6"/>
  <c r="O6" i="6" s="1"/>
  <c r="C22" i="6"/>
  <c r="O22" i="6" s="1"/>
  <c r="C25" i="6"/>
  <c r="L25" i="6" s="1"/>
  <c r="L13" i="6"/>
  <c r="C13" i="6"/>
  <c r="K13" i="6" s="1"/>
  <c r="C17" i="6"/>
  <c r="O17" i="6" s="1"/>
  <c r="C4" i="6"/>
  <c r="O4" i="6" s="1"/>
  <c r="C11" i="6"/>
  <c r="L11" i="6" s="1"/>
  <c r="L15" i="6"/>
  <c r="C15" i="6"/>
  <c r="K15" i="6" s="1"/>
  <c r="C14" i="6"/>
  <c r="O14" i="6" s="1"/>
  <c r="C10" i="6"/>
  <c r="O10" i="6" s="1"/>
  <c r="C12" i="6"/>
  <c r="L12" i="6" s="1"/>
  <c r="C7" i="6"/>
  <c r="K7" i="6" s="1"/>
  <c r="C5" i="6"/>
  <c r="O5" i="6" s="1"/>
  <c r="C21" i="6"/>
  <c r="O21" i="6" s="1"/>
  <c r="C19" i="6"/>
  <c r="L19" i="6" s="1"/>
  <c r="C23" i="6"/>
  <c r="K23" i="6" s="1"/>
  <c r="C27" i="6"/>
  <c r="O27" i="6" s="1"/>
  <c r="C26" i="6"/>
  <c r="O26" i="6" s="1"/>
  <c r="C20" i="6"/>
  <c r="L20" i="6" s="1"/>
  <c r="C22" i="5"/>
  <c r="O22" i="5" s="1"/>
  <c r="C13" i="5"/>
  <c r="L13" i="5" s="1"/>
  <c r="C3" i="5"/>
  <c r="L3" i="5" s="1"/>
  <c r="K21" i="5"/>
  <c r="C21" i="5"/>
  <c r="O21" i="5" s="1"/>
  <c r="C6" i="5"/>
  <c r="L6" i="5" s="1"/>
  <c r="C17" i="5"/>
  <c r="K17" i="5" s="1"/>
  <c r="C25" i="5"/>
  <c r="L25" i="5" s="1"/>
  <c r="C4" i="5"/>
  <c r="O4" i="5" s="1"/>
  <c r="C20" i="5"/>
  <c r="L20" i="5" s="1"/>
  <c r="O23" i="5"/>
  <c r="N23" i="5"/>
  <c r="L23" i="5"/>
  <c r="C23" i="5"/>
  <c r="K23" i="5" s="1"/>
  <c r="C10" i="5"/>
  <c r="L10" i="5" s="1"/>
  <c r="K27" i="5"/>
  <c r="C27" i="5"/>
  <c r="O27" i="5" s="1"/>
  <c r="C2" i="5"/>
  <c r="L2" i="5" s="1"/>
  <c r="C12" i="5"/>
  <c r="K12" i="5" s="1"/>
  <c r="C14" i="5"/>
  <c r="L14" i="5" s="1"/>
  <c r="K11" i="5"/>
  <c r="C11" i="5"/>
  <c r="O11" i="5" s="1"/>
  <c r="O7" i="5"/>
  <c r="N7" i="5"/>
  <c r="C7" i="5"/>
  <c r="L7" i="5" s="1"/>
  <c r="C8" i="5"/>
  <c r="K8" i="5" s="1"/>
  <c r="C9" i="5"/>
  <c r="L9" i="5" s="1"/>
  <c r="K5" i="5"/>
  <c r="C5" i="5"/>
  <c r="O5" i="5" s="1"/>
  <c r="C19" i="5"/>
  <c r="L19" i="5" s="1"/>
  <c r="C15" i="5"/>
  <c r="K15" i="5" s="1"/>
  <c r="C18" i="5"/>
  <c r="L18" i="5" s="1"/>
  <c r="C26" i="5"/>
  <c r="O26" i="5" s="1"/>
  <c r="C24" i="5"/>
  <c r="L24" i="5" s="1"/>
  <c r="O16" i="5"/>
  <c r="N16" i="5"/>
  <c r="L16" i="5"/>
  <c r="C16" i="5"/>
  <c r="K16" i="5" s="1"/>
  <c r="N15" i="5" l="1"/>
  <c r="O2" i="5"/>
  <c r="N17" i="5"/>
  <c r="N24" i="5"/>
  <c r="O15" i="5"/>
  <c r="L8" i="5"/>
  <c r="M8" i="5" s="1"/>
  <c r="N20" i="5"/>
  <c r="O17" i="5"/>
  <c r="N13" i="5"/>
  <c r="N8" i="5"/>
  <c r="O20" i="5"/>
  <c r="O24" i="5"/>
  <c r="N19" i="5"/>
  <c r="O8" i="5"/>
  <c r="L12" i="5"/>
  <c r="M12" i="5" s="1"/>
  <c r="N6" i="5"/>
  <c r="N22" i="5"/>
  <c r="K26" i="5"/>
  <c r="O19" i="5"/>
  <c r="N12" i="5"/>
  <c r="K4" i="5"/>
  <c r="O6" i="5"/>
  <c r="O12" i="5"/>
  <c r="L15" i="5"/>
  <c r="M15" i="5" s="1"/>
  <c r="N2" i="5"/>
  <c r="L17" i="5"/>
  <c r="L23" i="6"/>
  <c r="M23" i="6" s="1"/>
  <c r="L7" i="6"/>
  <c r="L2" i="6"/>
  <c r="L24" i="6"/>
  <c r="L26" i="6"/>
  <c r="L10" i="6"/>
  <c r="L22" i="6"/>
  <c r="L9" i="6"/>
  <c r="N3" i="6"/>
  <c r="L21" i="6"/>
  <c r="L4" i="6"/>
  <c r="N26" i="6"/>
  <c r="N21" i="6"/>
  <c r="N10" i="6"/>
  <c r="N4" i="6"/>
  <c r="N22" i="6"/>
  <c r="N9" i="6"/>
  <c r="N27" i="6"/>
  <c r="N5" i="6"/>
  <c r="N14" i="6"/>
  <c r="N17" i="6"/>
  <c r="N6" i="6"/>
  <c r="N16" i="6"/>
  <c r="M7" i="6"/>
  <c r="M15" i="6"/>
  <c r="M13" i="6"/>
  <c r="M24" i="6"/>
  <c r="M2" i="6"/>
  <c r="O8" i="6"/>
  <c r="K27" i="6"/>
  <c r="O11" i="6"/>
  <c r="K16" i="6"/>
  <c r="L27" i="6"/>
  <c r="N23" i="6"/>
  <c r="L5" i="6"/>
  <c r="N7" i="6"/>
  <c r="L14" i="6"/>
  <c r="N15" i="6"/>
  <c r="L17" i="6"/>
  <c r="N13" i="6"/>
  <c r="L6" i="6"/>
  <c r="L16" i="6"/>
  <c r="N2" i="6"/>
  <c r="N20" i="6"/>
  <c r="N19" i="6"/>
  <c r="N12" i="6"/>
  <c r="N11" i="6"/>
  <c r="N25" i="6"/>
  <c r="N18" i="6"/>
  <c r="N8" i="6"/>
  <c r="O20" i="6"/>
  <c r="O19" i="6"/>
  <c r="K5" i="6"/>
  <c r="O12" i="6"/>
  <c r="K14" i="6"/>
  <c r="K17" i="6"/>
  <c r="O25" i="6"/>
  <c r="K6" i="6"/>
  <c r="O18" i="6"/>
  <c r="N24" i="6"/>
  <c r="K26" i="6"/>
  <c r="O23" i="6"/>
  <c r="K21" i="6"/>
  <c r="O7" i="6"/>
  <c r="K10" i="6"/>
  <c r="O15" i="6"/>
  <c r="K4" i="6"/>
  <c r="O13" i="6"/>
  <c r="K22" i="6"/>
  <c r="O24" i="6"/>
  <c r="K9" i="6"/>
  <c r="O2" i="6"/>
  <c r="K3" i="6"/>
  <c r="L3" i="6"/>
  <c r="K8" i="6"/>
  <c r="M8" i="6" s="1"/>
  <c r="K20" i="6"/>
  <c r="M20" i="6" s="1"/>
  <c r="K19" i="6"/>
  <c r="M19" i="6" s="1"/>
  <c r="K12" i="6"/>
  <c r="M12" i="6" s="1"/>
  <c r="K11" i="6"/>
  <c r="M11" i="6" s="1"/>
  <c r="K25" i="6"/>
  <c r="M25" i="6" s="1"/>
  <c r="K18" i="6"/>
  <c r="M18" i="6" s="1"/>
  <c r="M16" i="5"/>
  <c r="M9" i="5"/>
  <c r="M17" i="5"/>
  <c r="M23" i="5"/>
  <c r="M14" i="5"/>
  <c r="O13" i="5"/>
  <c r="N3" i="5"/>
  <c r="K22" i="5"/>
  <c r="K18" i="5"/>
  <c r="M18" i="5" s="1"/>
  <c r="K10" i="5"/>
  <c r="M10" i="5" s="1"/>
  <c r="L22" i="5"/>
  <c r="K14" i="5"/>
  <c r="K3" i="5"/>
  <c r="M3" i="5" s="1"/>
  <c r="L26" i="5"/>
  <c r="M26" i="5" s="1"/>
  <c r="N18" i="5"/>
  <c r="L5" i="5"/>
  <c r="M5" i="5" s="1"/>
  <c r="N9" i="5"/>
  <c r="L11" i="5"/>
  <c r="M11" i="5" s="1"/>
  <c r="N14" i="5"/>
  <c r="L27" i="5"/>
  <c r="M27" i="5" s="1"/>
  <c r="N10" i="5"/>
  <c r="L4" i="5"/>
  <c r="N25" i="5"/>
  <c r="L21" i="5"/>
  <c r="M21" i="5" s="1"/>
  <c r="K24" i="5"/>
  <c r="M24" i="5" s="1"/>
  <c r="O18" i="5"/>
  <c r="K19" i="5"/>
  <c r="M19" i="5" s="1"/>
  <c r="O9" i="5"/>
  <c r="K7" i="5"/>
  <c r="M7" i="5" s="1"/>
  <c r="O14" i="5"/>
  <c r="K2" i="5"/>
  <c r="M2" i="5" s="1"/>
  <c r="O10" i="5"/>
  <c r="K20" i="5"/>
  <c r="M20" i="5" s="1"/>
  <c r="O25" i="5"/>
  <c r="K6" i="5"/>
  <c r="M6" i="5" s="1"/>
  <c r="O3" i="5"/>
  <c r="N26" i="5"/>
  <c r="N5" i="5"/>
  <c r="N11" i="5"/>
  <c r="N27" i="5"/>
  <c r="N4" i="5"/>
  <c r="N21" i="5"/>
  <c r="K13" i="5"/>
  <c r="M13" i="5" s="1"/>
  <c r="K9" i="5"/>
  <c r="K25" i="5"/>
  <c r="M25" i="5" s="1"/>
  <c r="M4" i="5" l="1"/>
  <c r="M22" i="5"/>
  <c r="M10" i="6"/>
  <c r="M22" i="6"/>
  <c r="M26" i="6"/>
  <c r="M21" i="6"/>
  <c r="M9" i="6"/>
  <c r="M4" i="6"/>
  <c r="M6" i="6"/>
  <c r="M27" i="6"/>
  <c r="M14" i="6"/>
  <c r="M17" i="6"/>
  <c r="M5" i="6"/>
  <c r="M3" i="6"/>
  <c r="M16" i="6"/>
  <c r="C23" i="1"/>
  <c r="L23" i="1" s="1"/>
  <c r="C24" i="1"/>
  <c r="O24" i="1" s="1"/>
  <c r="C18" i="1"/>
  <c r="K18" i="1" s="1"/>
  <c r="C17" i="1"/>
  <c r="C10" i="1"/>
  <c r="C16" i="1"/>
  <c r="K16" i="1" s="1"/>
  <c r="C4" i="1"/>
  <c r="C8" i="1"/>
  <c r="O8" i="1" s="1"/>
  <c r="C14" i="1"/>
  <c r="O14" i="1" s="1"/>
  <c r="C9" i="1"/>
  <c r="O9" i="1" s="1"/>
  <c r="C13" i="1"/>
  <c r="K13" i="1" s="1"/>
  <c r="C7" i="1"/>
  <c r="K7" i="1" s="1"/>
  <c r="C26" i="1"/>
  <c r="C27" i="1"/>
  <c r="K27" i="1" s="1"/>
  <c r="C19" i="1"/>
  <c r="C22" i="1"/>
  <c r="L22" i="1" s="1"/>
  <c r="C25" i="1"/>
  <c r="L25" i="1" s="1"/>
  <c r="C3" i="1"/>
  <c r="O3" i="1" s="1"/>
  <c r="C20" i="1"/>
  <c r="K20" i="1" s="1"/>
  <c r="C21" i="1"/>
  <c r="K21" i="1" s="1"/>
  <c r="C5" i="1"/>
  <c r="C11" i="1"/>
  <c r="K11" i="1" s="1"/>
  <c r="C2" i="1"/>
  <c r="C6" i="1"/>
  <c r="O6" i="1" s="1"/>
  <c r="C12" i="1"/>
  <c r="O12" i="1" s="1"/>
  <c r="C15" i="1"/>
  <c r="L15" i="1" s="1"/>
  <c r="O23" i="1"/>
  <c r="L14" i="1"/>
  <c r="L9" i="1"/>
  <c r="L3" i="1"/>
  <c r="L12" i="1"/>
  <c r="K17" i="1"/>
  <c r="K10" i="1"/>
  <c r="K4" i="1"/>
  <c r="K14" i="1"/>
  <c r="K26" i="1"/>
  <c r="K19" i="1"/>
  <c r="K25" i="1"/>
  <c r="K3" i="1"/>
  <c r="K5" i="1"/>
  <c r="K2" i="1"/>
  <c r="K15" i="1" l="1"/>
  <c r="M25" i="1"/>
  <c r="L24" i="1"/>
  <c r="K24" i="1"/>
  <c r="O15" i="1"/>
  <c r="K12" i="1"/>
  <c r="M12" i="1" s="1"/>
  <c r="K23" i="1"/>
  <c r="M23" i="1" s="1"/>
  <c r="K9" i="1"/>
  <c r="M14" i="1"/>
  <c r="O25" i="1"/>
  <c r="N22" i="1"/>
  <c r="M24" i="1"/>
  <c r="K8" i="1"/>
  <c r="L6" i="1"/>
  <c r="M6" i="1" s="1"/>
  <c r="L8" i="1"/>
  <c r="M8" i="1" s="1"/>
  <c r="M3" i="1"/>
  <c r="M9" i="1"/>
  <c r="K6" i="1"/>
  <c r="O22" i="1"/>
  <c r="M15" i="1"/>
  <c r="N2" i="1"/>
  <c r="N4" i="1"/>
  <c r="N27" i="1"/>
  <c r="N11" i="1"/>
  <c r="N16" i="1"/>
  <c r="N19" i="1"/>
  <c r="N20" i="1"/>
  <c r="N13" i="1"/>
  <c r="N18" i="1"/>
  <c r="O5" i="1"/>
  <c r="O26" i="1"/>
  <c r="O10" i="1"/>
  <c r="L5" i="1"/>
  <c r="M5" i="1" s="1"/>
  <c r="L26" i="1"/>
  <c r="M26" i="1" s="1"/>
  <c r="L10" i="1"/>
  <c r="M10" i="1" s="1"/>
  <c r="N15" i="1"/>
  <c r="N3" i="1"/>
  <c r="N9" i="1"/>
  <c r="N24" i="1"/>
  <c r="O21" i="1"/>
  <c r="O7" i="1"/>
  <c r="O17" i="1"/>
  <c r="L21" i="1"/>
  <c r="M21" i="1" s="1"/>
  <c r="L7" i="1"/>
  <c r="M7" i="1" s="1"/>
  <c r="L17" i="1"/>
  <c r="M17" i="1" s="1"/>
  <c r="N12" i="1"/>
  <c r="N25" i="1"/>
  <c r="N14" i="1"/>
  <c r="N23" i="1"/>
  <c r="O20" i="1"/>
  <c r="O13" i="1"/>
  <c r="O18" i="1"/>
  <c r="N5" i="1"/>
  <c r="N26" i="1"/>
  <c r="N10" i="1"/>
  <c r="O2" i="1"/>
  <c r="O19" i="1"/>
  <c r="O4" i="1"/>
  <c r="L2" i="1"/>
  <c r="M2" i="1" s="1"/>
  <c r="L19" i="1"/>
  <c r="M19" i="1" s="1"/>
  <c r="L4" i="1"/>
  <c r="M4" i="1" s="1"/>
  <c r="N21" i="1"/>
  <c r="N7" i="1"/>
  <c r="N17" i="1"/>
  <c r="O11" i="1"/>
  <c r="O27" i="1"/>
  <c r="O16" i="1"/>
  <c r="L11" i="1"/>
  <c r="M11" i="1" s="1"/>
  <c r="L27" i="1"/>
  <c r="M27" i="1" s="1"/>
  <c r="L16" i="1"/>
  <c r="M16" i="1" s="1"/>
  <c r="K22" i="1"/>
  <c r="M22" i="1" s="1"/>
  <c r="L20" i="1"/>
  <c r="M20" i="1" s="1"/>
  <c r="L13" i="1"/>
  <c r="M13" i="1" s="1"/>
  <c r="L18" i="1"/>
  <c r="M18" i="1" s="1"/>
  <c r="N6" i="1"/>
  <c r="N8" i="1"/>
</calcChain>
</file>

<file path=xl/sharedStrings.xml><?xml version="1.0" encoding="utf-8"?>
<sst xmlns="http://schemas.openxmlformats.org/spreadsheetml/2006/main" count="279" uniqueCount="44">
  <si>
    <t>Kanton</t>
  </si>
  <si>
    <t>Verteilschlüssel Verordnung</t>
  </si>
  <si>
    <t>Härtefallgelder total Kantonal (Mio Fr.)</t>
  </si>
  <si>
    <t>Instrument</t>
  </si>
  <si>
    <t>Volumen (Fr.)</t>
  </si>
  <si>
    <t>Anzahl</t>
  </si>
  <si>
    <t>Volumen</t>
  </si>
  <si>
    <t>Disclaimer</t>
  </si>
  <si>
    <t>A-fonds-Perdu (Skaliert)</t>
  </si>
  <si>
    <t>Darlehen (Skaliert)</t>
  </si>
  <si>
    <t>Total (Skaliert)</t>
  </si>
  <si>
    <t>Anzahl Unternehmen AFP (skaliert)</t>
  </si>
  <si>
    <t>Anzahl Unternehmen DL (skaliert)</t>
  </si>
  <si>
    <t>AG</t>
  </si>
  <si>
    <t>à fonds perdu</t>
  </si>
  <si>
    <t>Darlehen</t>
  </si>
  <si>
    <t>AI</t>
  </si>
  <si>
    <t>(noch) keine Darlehen/Bürgschaften/Garantien vergeben</t>
  </si>
  <si>
    <t>AR</t>
  </si>
  <si>
    <t>BE</t>
  </si>
  <si>
    <t>BL</t>
  </si>
  <si>
    <t>BS</t>
  </si>
  <si>
    <t>Bürgschaft</t>
  </si>
  <si>
    <t>FR</t>
  </si>
  <si>
    <t>GE</t>
  </si>
  <si>
    <t>GL</t>
  </si>
  <si>
    <t>GR</t>
  </si>
  <si>
    <t>JU</t>
  </si>
  <si>
    <t>LU</t>
  </si>
  <si>
    <t>Garantie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</si>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</sst>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9" fontId="0" fillId="0" borderId="0" xfId="1" applyFont="1"/>
    <xf numFmtId="0" fontId="16" fillId="0" borderId="0" xfId="0" applyFont="1"/>
    <xf numFmtId="9" fontId="0" fillId="33" borderId="0" xfId="1" applyFont="1" applyFill="1"/>
    <xf numFmtId="164" fontId="0" fillId="0" borderId="0" xfId="43" applyNumberFormat="1" applyFont="1"/>
    <xf numFmtId="43" fontId="0" fillId="0" borderId="0" xfId="43" applyFont="1"/>
  </cellXfs>
  <cellStyles count="44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43" builtinId="3"/>
    <cellStyle name="Neutral" xfId="9" builtinId="28" customBuiltin="1"/>
    <cellStyle name="Notiz" xfId="16" builtinId="10" customBuiltin="1"/>
    <cellStyle name="Prozent" xfId="1" builtinId="5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</a:t>
            </a:r>
            <a:r>
              <a:rPr lang="de-DE" baseline="0"/>
              <a:t> gesprochener Gelder am insgesamt zur Verfügung stehenden Betrag pro Kanton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A-fonds-Perdu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'Stand 28.02.2021'!$A$2:$A$27</c:f>
              <c:strCache>
                <c:ptCount val="26"/>
                <c:pt idx="0">
                  <c:v>VS</c:v>
                </c:pt>
                <c:pt idx="1">
                  <c:v>SZ</c:v>
                </c:pt>
                <c:pt idx="2">
                  <c:v>GE</c:v>
                </c:pt>
                <c:pt idx="3">
                  <c:v>UR</c:v>
                </c:pt>
                <c:pt idx="4">
                  <c:v>ZG</c:v>
                </c:pt>
                <c:pt idx="5">
                  <c:v>NE</c:v>
                </c:pt>
                <c:pt idx="6">
                  <c:v>GL</c:v>
                </c:pt>
                <c:pt idx="7">
                  <c:v>JU</c:v>
                </c:pt>
                <c:pt idx="8">
                  <c:v>BS</c:v>
                </c:pt>
                <c:pt idx="9">
                  <c:v>VD</c:v>
                </c:pt>
                <c:pt idx="10">
                  <c:v>ZH</c:v>
                </c:pt>
                <c:pt idx="11">
                  <c:v>LU</c:v>
                </c:pt>
                <c:pt idx="12">
                  <c:v>GR</c:v>
                </c:pt>
                <c:pt idx="13">
                  <c:v>AG</c:v>
                </c:pt>
                <c:pt idx="14">
                  <c:v>FR</c:v>
                </c:pt>
                <c:pt idx="15">
                  <c:v>BL</c:v>
                </c:pt>
                <c:pt idx="16">
                  <c:v>BE</c:v>
                </c:pt>
                <c:pt idx="17">
                  <c:v>SG</c:v>
                </c:pt>
                <c:pt idx="18">
                  <c:v>TG</c:v>
                </c:pt>
                <c:pt idx="19">
                  <c:v>TI</c:v>
                </c:pt>
                <c:pt idx="20">
                  <c:v>SH</c:v>
                </c:pt>
                <c:pt idx="21">
                  <c:v>AI</c:v>
                </c:pt>
                <c:pt idx="22">
                  <c:v>AR</c:v>
                </c:pt>
                <c:pt idx="23">
                  <c:v>SO</c:v>
                </c:pt>
                <c:pt idx="24">
                  <c:v>NW</c:v>
                </c:pt>
                <c:pt idx="25">
                  <c:v>OW</c:v>
                </c:pt>
              </c:strCache>
            </c:strRef>
          </c:cat>
          <c:val>
            <c:numRef>
              <c:f>'Stand 28.02.2021'!$K$2:$K$27</c:f>
              <c:numCache>
                <c:formatCode>0%</c:formatCode>
                <c:ptCount val="26"/>
                <c:pt idx="0">
                  <c:v>0.36902731481481482</c:v>
                </c:pt>
                <c:pt idx="1">
                  <c:v>0.26903418803418805</c:v>
                </c:pt>
                <c:pt idx="2">
                  <c:v>0.18363200294550808</c:v>
                </c:pt>
                <c:pt idx="3">
                  <c:v>0.17069843434343435</c:v>
                </c:pt>
                <c:pt idx="4">
                  <c:v>0.14368958333333332</c:v>
                </c:pt>
                <c:pt idx="5">
                  <c:v>0.15843579159159157</c:v>
                </c:pt>
                <c:pt idx="6">
                  <c:v>0.13365011627906978</c:v>
                </c:pt>
                <c:pt idx="7">
                  <c:v>0.13088334031531532</c:v>
                </c:pt>
                <c:pt idx="8">
                  <c:v>9.6580877103174589E-2</c:v>
                </c:pt>
                <c:pt idx="9">
                  <c:v>9.7159330678801642E-2</c:v>
                </c:pt>
                <c:pt idx="10">
                  <c:v>6.2404004560613638E-2</c:v>
                </c:pt>
                <c:pt idx="11">
                  <c:v>7.7067785547785553E-2</c:v>
                </c:pt>
                <c:pt idx="12">
                  <c:v>8.1148519318181817E-2</c:v>
                </c:pt>
                <c:pt idx="13">
                  <c:v>5.6738798621368783E-2</c:v>
                </c:pt>
                <c:pt idx="14">
                  <c:v>6.0667567421790719E-2</c:v>
                </c:pt>
                <c:pt idx="15">
                  <c:v>5.5375973118279576E-2</c:v>
                </c:pt>
                <c:pt idx="16">
                  <c:v>4.8504680134680137E-2</c:v>
                </c:pt>
                <c:pt idx="17">
                  <c:v>4.512397050147493E-2</c:v>
                </c:pt>
                <c:pt idx="18">
                  <c:v>0</c:v>
                </c:pt>
                <c:pt idx="19">
                  <c:v>3.4917831790123456E-2</c:v>
                </c:pt>
                <c:pt idx="20">
                  <c:v>3.3428970588235296E-2</c:v>
                </c:pt>
                <c:pt idx="21">
                  <c:v>2.6491666666666667E-2</c:v>
                </c:pt>
                <c:pt idx="22">
                  <c:v>2.5864779874213838E-2</c:v>
                </c:pt>
                <c:pt idx="23">
                  <c:v>2.1207302709069496E-3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0846-AAD9-BA4910D385EF}"/>
            </c:ext>
          </c:extLst>
        </c:ser>
        <c:ser>
          <c:idx val="1"/>
          <c:order val="1"/>
          <c:tx>
            <c:v>Darlehen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'Stand 28.02.2021'!$A$2:$A$27</c:f>
              <c:strCache>
                <c:ptCount val="26"/>
                <c:pt idx="0">
                  <c:v>VS</c:v>
                </c:pt>
                <c:pt idx="1">
                  <c:v>SZ</c:v>
                </c:pt>
                <c:pt idx="2">
                  <c:v>GE</c:v>
                </c:pt>
                <c:pt idx="3">
                  <c:v>UR</c:v>
                </c:pt>
                <c:pt idx="4">
                  <c:v>ZG</c:v>
                </c:pt>
                <c:pt idx="5">
                  <c:v>NE</c:v>
                </c:pt>
                <c:pt idx="6">
                  <c:v>GL</c:v>
                </c:pt>
                <c:pt idx="7">
                  <c:v>JU</c:v>
                </c:pt>
                <c:pt idx="8">
                  <c:v>BS</c:v>
                </c:pt>
                <c:pt idx="9">
                  <c:v>VD</c:v>
                </c:pt>
                <c:pt idx="10">
                  <c:v>ZH</c:v>
                </c:pt>
                <c:pt idx="11">
                  <c:v>LU</c:v>
                </c:pt>
                <c:pt idx="12">
                  <c:v>GR</c:v>
                </c:pt>
                <c:pt idx="13">
                  <c:v>AG</c:v>
                </c:pt>
                <c:pt idx="14">
                  <c:v>FR</c:v>
                </c:pt>
                <c:pt idx="15">
                  <c:v>BL</c:v>
                </c:pt>
                <c:pt idx="16">
                  <c:v>BE</c:v>
                </c:pt>
                <c:pt idx="17">
                  <c:v>SG</c:v>
                </c:pt>
                <c:pt idx="18">
                  <c:v>TG</c:v>
                </c:pt>
                <c:pt idx="19">
                  <c:v>TI</c:v>
                </c:pt>
                <c:pt idx="20">
                  <c:v>SH</c:v>
                </c:pt>
                <c:pt idx="21">
                  <c:v>AI</c:v>
                </c:pt>
                <c:pt idx="22">
                  <c:v>AR</c:v>
                </c:pt>
                <c:pt idx="23">
                  <c:v>SO</c:v>
                </c:pt>
                <c:pt idx="24">
                  <c:v>NW</c:v>
                </c:pt>
                <c:pt idx="25">
                  <c:v>OW</c:v>
                </c:pt>
              </c:strCache>
            </c:strRef>
          </c:cat>
          <c:val>
            <c:numRef>
              <c:f>'Stand 28.02.2021'!$L$2:$L$27</c:f>
              <c:numCache>
                <c:formatCode>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7.5757575757575751E-3</c:v>
                </c:pt>
                <c:pt idx="4">
                  <c:v>2.7146527777777776E-2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1.9439453373015871E-2</c:v>
                </c:pt>
                <c:pt idx="9">
                  <c:v>0</c:v>
                </c:pt>
                <c:pt idx="10">
                  <c:v>2.4657943705185929E-2</c:v>
                </c:pt>
                <c:pt idx="11">
                  <c:v>8.2360139860139861E-3</c:v>
                </c:pt>
                <c:pt idx="12">
                  <c:v>0</c:v>
                </c:pt>
                <c:pt idx="13">
                  <c:v>1.9377154111275236E-2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2.4132890855457227E-3</c:v>
                </c:pt>
                <c:pt idx="18">
                  <c:v>3.7100122100122097E-2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0846-AAD9-BA4910D38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496623"/>
        <c:axId val="1265122031"/>
      </c:barChart>
      <c:catAx>
        <c:axId val="1265496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122031"/>
        <c:crosses val="autoZero"/>
        <c:auto val="1"/>
        <c:lblAlgn val="ctr"/>
        <c:lblOffset val="100"/>
        <c:noMultiLvlLbl val="0"/>
      </c:catAx>
      <c:valAx>
        <c:axId val="12651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49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Anzahl</a:t>
            </a:r>
            <a:r>
              <a:rPr lang="de-DE" baseline="0"/>
              <a:t> Unternehmen pro Mio des insgesamt zur Verfügung stehenden Betrages pro Kanton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A-fonds-Perdu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'Stand 28.02.2021'!$A$2:$A$27</c:f>
              <c:strCache>
                <c:ptCount val="26"/>
                <c:pt idx="0">
                  <c:v>VS</c:v>
                </c:pt>
                <c:pt idx="1">
                  <c:v>SZ</c:v>
                </c:pt>
                <c:pt idx="2">
                  <c:v>GE</c:v>
                </c:pt>
                <c:pt idx="3">
                  <c:v>UR</c:v>
                </c:pt>
                <c:pt idx="4">
                  <c:v>ZG</c:v>
                </c:pt>
                <c:pt idx="5">
                  <c:v>NE</c:v>
                </c:pt>
                <c:pt idx="6">
                  <c:v>GL</c:v>
                </c:pt>
                <c:pt idx="7">
                  <c:v>JU</c:v>
                </c:pt>
                <c:pt idx="8">
                  <c:v>BS</c:v>
                </c:pt>
                <c:pt idx="9">
                  <c:v>VD</c:v>
                </c:pt>
                <c:pt idx="10">
                  <c:v>ZH</c:v>
                </c:pt>
                <c:pt idx="11">
                  <c:v>LU</c:v>
                </c:pt>
                <c:pt idx="12">
                  <c:v>GR</c:v>
                </c:pt>
                <c:pt idx="13">
                  <c:v>AG</c:v>
                </c:pt>
                <c:pt idx="14">
                  <c:v>FR</c:v>
                </c:pt>
                <c:pt idx="15">
                  <c:v>BL</c:v>
                </c:pt>
                <c:pt idx="16">
                  <c:v>BE</c:v>
                </c:pt>
                <c:pt idx="17">
                  <c:v>SG</c:v>
                </c:pt>
                <c:pt idx="18">
                  <c:v>TG</c:v>
                </c:pt>
                <c:pt idx="19">
                  <c:v>TI</c:v>
                </c:pt>
                <c:pt idx="20">
                  <c:v>SH</c:v>
                </c:pt>
                <c:pt idx="21">
                  <c:v>AI</c:v>
                </c:pt>
                <c:pt idx="22">
                  <c:v>AR</c:v>
                </c:pt>
                <c:pt idx="23">
                  <c:v>SO</c:v>
                </c:pt>
                <c:pt idx="24">
                  <c:v>NW</c:v>
                </c:pt>
                <c:pt idx="25">
                  <c:v>OW</c:v>
                </c:pt>
              </c:strCache>
            </c:strRef>
          </c:cat>
          <c:val>
            <c:numRef>
              <c:f>'Stand 28.02.2021'!$N$2:$N$27</c:f>
              <c:numCache>
                <c:formatCode>General</c:formatCode>
                <c:ptCount val="26"/>
                <c:pt idx="0">
                  <c:v>9.5661375661375665</c:v>
                </c:pt>
                <c:pt idx="1">
                  <c:v>4.4658119658119659</c:v>
                </c:pt>
                <c:pt idx="2">
                  <c:v>1.6568483063328423</c:v>
                </c:pt>
                <c:pt idx="3">
                  <c:v>3.6363636363636362</c:v>
                </c:pt>
                <c:pt idx="4">
                  <c:v>1.6666666666666667</c:v>
                </c:pt>
                <c:pt idx="5">
                  <c:v>3.4984984984984981</c:v>
                </c:pt>
                <c:pt idx="6">
                  <c:v>2.945736434108527</c:v>
                </c:pt>
                <c:pt idx="7">
                  <c:v>3.1306306306306309</c:v>
                </c:pt>
                <c:pt idx="8">
                  <c:v>1.0317460317460316</c:v>
                </c:pt>
                <c:pt idx="9">
                  <c:v>1.078877512324611</c:v>
                </c:pt>
                <c:pt idx="10">
                  <c:v>0.41187260296815081</c:v>
                </c:pt>
                <c:pt idx="11">
                  <c:v>0.87801087801087807</c:v>
                </c:pt>
                <c:pt idx="12">
                  <c:v>0.93181818181818177</c:v>
                </c:pt>
                <c:pt idx="13">
                  <c:v>1.7109798129000493</c:v>
                </c:pt>
                <c:pt idx="14">
                  <c:v>0.33980582524271846</c:v>
                </c:pt>
                <c:pt idx="15">
                  <c:v>0.76344086021505375</c:v>
                </c:pt>
                <c:pt idx="16">
                  <c:v>0.84034792368125688</c:v>
                </c:pt>
                <c:pt idx="17">
                  <c:v>0.41887905604719766</c:v>
                </c:pt>
                <c:pt idx="18">
                  <c:v>0</c:v>
                </c:pt>
                <c:pt idx="19">
                  <c:v>0.63271604938271608</c:v>
                </c:pt>
                <c:pt idx="20">
                  <c:v>0.44117647058823528</c:v>
                </c:pt>
                <c:pt idx="21">
                  <c:v>1.4583333333333335</c:v>
                </c:pt>
                <c:pt idx="22">
                  <c:v>1.0062893081761006</c:v>
                </c:pt>
                <c:pt idx="23">
                  <c:v>2.9446407538280334E-2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F-B343-A876-F1D70EE6C8CD}"/>
            </c:ext>
          </c:extLst>
        </c:ser>
        <c:ser>
          <c:idx val="1"/>
          <c:order val="1"/>
          <c:tx>
            <c:v>Darlehen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'Stand 28.02.2021'!$A$2:$A$27</c:f>
              <c:strCache>
                <c:ptCount val="26"/>
                <c:pt idx="0">
                  <c:v>VS</c:v>
                </c:pt>
                <c:pt idx="1">
                  <c:v>SZ</c:v>
                </c:pt>
                <c:pt idx="2">
                  <c:v>GE</c:v>
                </c:pt>
                <c:pt idx="3">
                  <c:v>UR</c:v>
                </c:pt>
                <c:pt idx="4">
                  <c:v>ZG</c:v>
                </c:pt>
                <c:pt idx="5">
                  <c:v>NE</c:v>
                </c:pt>
                <c:pt idx="6">
                  <c:v>GL</c:v>
                </c:pt>
                <c:pt idx="7">
                  <c:v>JU</c:v>
                </c:pt>
                <c:pt idx="8">
                  <c:v>BS</c:v>
                </c:pt>
                <c:pt idx="9">
                  <c:v>VD</c:v>
                </c:pt>
                <c:pt idx="10">
                  <c:v>ZH</c:v>
                </c:pt>
                <c:pt idx="11">
                  <c:v>LU</c:v>
                </c:pt>
                <c:pt idx="12">
                  <c:v>GR</c:v>
                </c:pt>
                <c:pt idx="13">
                  <c:v>AG</c:v>
                </c:pt>
                <c:pt idx="14">
                  <c:v>FR</c:v>
                </c:pt>
                <c:pt idx="15">
                  <c:v>BL</c:v>
                </c:pt>
                <c:pt idx="16">
                  <c:v>BE</c:v>
                </c:pt>
                <c:pt idx="17">
                  <c:v>SG</c:v>
                </c:pt>
                <c:pt idx="18">
                  <c:v>TG</c:v>
                </c:pt>
                <c:pt idx="19">
                  <c:v>TI</c:v>
                </c:pt>
                <c:pt idx="20">
                  <c:v>SH</c:v>
                </c:pt>
                <c:pt idx="21">
                  <c:v>AI</c:v>
                </c:pt>
                <c:pt idx="22">
                  <c:v>AR</c:v>
                </c:pt>
                <c:pt idx="23">
                  <c:v>SO</c:v>
                </c:pt>
                <c:pt idx="24">
                  <c:v>NW</c:v>
                </c:pt>
                <c:pt idx="25">
                  <c:v>OW</c:v>
                </c:pt>
              </c:strCache>
            </c:strRef>
          </c:cat>
          <c:val>
            <c:numRef>
              <c:f>'Stand 28.02.2021'!$O$2:$O$27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5.0505050505050504E-2</c:v>
                </c:pt>
                <c:pt idx="4">
                  <c:v>0.13194444444444445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0.17460317460317459</c:v>
                </c:pt>
                <c:pt idx="9">
                  <c:v>0</c:v>
                </c:pt>
                <c:pt idx="10">
                  <c:v>0.12839753209938304</c:v>
                </c:pt>
                <c:pt idx="11">
                  <c:v>9.7125097125097135E-2</c:v>
                </c:pt>
                <c:pt idx="12">
                  <c:v>0</c:v>
                </c:pt>
                <c:pt idx="13">
                  <c:v>9.8473658296405711E-2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4.1297935103244837E-2</c:v>
                </c:pt>
                <c:pt idx="18">
                  <c:v>0.32967032967032966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F-B343-A876-F1D70EE6C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9060287"/>
        <c:axId val="1344321567"/>
      </c:barChart>
      <c:catAx>
        <c:axId val="1309060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4321567"/>
        <c:crosses val="autoZero"/>
        <c:auto val="1"/>
        <c:lblAlgn val="ctr"/>
        <c:lblOffset val="100"/>
        <c:noMultiLvlLbl val="0"/>
      </c:catAx>
      <c:valAx>
        <c:axId val="134432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09060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800" b="0" i="0" baseline="0">
                <a:effectLst/>
              </a:rPr>
              <a:t>Anteil gesprochener Gelder am insgesamt zur Verfügung stehenden Betrag pro Kanton (Stand 28.03.21 / 25.03.21)</a:t>
            </a:r>
            <a:endParaRPr lang="de-CH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DE"/>
          </a:p>
        </c:rich>
      </c:tx>
      <c:layout>
        <c:manualLayout>
          <c:xMode val="edge"/>
          <c:yMode val="edge"/>
          <c:x val="6.7643158382291999E-2"/>
          <c:y val="2.083333333333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A-Fonds-Perdu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'Stand 25.03.2021'!$A$2:$A$27</c:f>
              <c:strCache>
                <c:ptCount val="26"/>
                <c:pt idx="0">
                  <c:v>NW</c:v>
                </c:pt>
                <c:pt idx="1">
                  <c:v>VS</c:v>
                </c:pt>
                <c:pt idx="2">
                  <c:v>SZ</c:v>
                </c:pt>
                <c:pt idx="3">
                  <c:v>FR</c:v>
                </c:pt>
                <c:pt idx="4">
                  <c:v>UR</c:v>
                </c:pt>
                <c:pt idx="5">
                  <c:v>GR</c:v>
                </c:pt>
                <c:pt idx="6">
                  <c:v>GL</c:v>
                </c:pt>
                <c:pt idx="7">
                  <c:v>GE</c:v>
                </c:pt>
                <c:pt idx="8">
                  <c:v>SG</c:v>
                </c:pt>
                <c:pt idx="9">
                  <c:v>JU</c:v>
                </c:pt>
                <c:pt idx="10">
                  <c:v>NE</c:v>
                </c:pt>
                <c:pt idx="11">
                  <c:v>ZG</c:v>
                </c:pt>
                <c:pt idx="12">
                  <c:v>LU</c:v>
                </c:pt>
                <c:pt idx="13">
                  <c:v>BL</c:v>
                </c:pt>
                <c:pt idx="14">
                  <c:v>AG</c:v>
                </c:pt>
                <c:pt idx="15">
                  <c:v>TI</c:v>
                </c:pt>
                <c:pt idx="16">
                  <c:v>BE</c:v>
                </c:pt>
                <c:pt idx="17">
                  <c:v>BS</c:v>
                </c:pt>
                <c:pt idx="18">
                  <c:v>SO</c:v>
                </c:pt>
                <c:pt idx="19">
                  <c:v>VD</c:v>
                </c:pt>
                <c:pt idx="20">
                  <c:v>ZH</c:v>
                </c:pt>
                <c:pt idx="21">
                  <c:v>SH</c:v>
                </c:pt>
                <c:pt idx="22">
                  <c:v>AI</c:v>
                </c:pt>
                <c:pt idx="23">
                  <c:v>TG</c:v>
                </c:pt>
                <c:pt idx="24">
                  <c:v>AR</c:v>
                </c:pt>
                <c:pt idx="25">
                  <c:v>OW</c:v>
                </c:pt>
              </c:strCache>
            </c:strRef>
          </c:cat>
          <c:val>
            <c:numRef>
              <c:f>'Stand 25.03.2021'!$K$2:$K$27</c:f>
              <c:numCache>
                <c:formatCode>0%</c:formatCode>
                <c:ptCount val="26"/>
                <c:pt idx="0">
                  <c:v>0.31008695652173918</c:v>
                </c:pt>
                <c:pt idx="1">
                  <c:v>0.36902731481481482</c:v>
                </c:pt>
                <c:pt idx="2">
                  <c:v>0.36112072649572652</c:v>
                </c:pt>
                <c:pt idx="3">
                  <c:v>0.35642489212513484</c:v>
                </c:pt>
                <c:pt idx="4">
                  <c:v>0.25171202020202021</c:v>
                </c:pt>
                <c:pt idx="5">
                  <c:v>0.24069310810606062</c:v>
                </c:pt>
                <c:pt idx="6">
                  <c:v>0.19839162790697673</c:v>
                </c:pt>
                <c:pt idx="7">
                  <c:v>0.18363200294550808</c:v>
                </c:pt>
                <c:pt idx="8">
                  <c:v>0.15448090265486725</c:v>
                </c:pt>
                <c:pt idx="9">
                  <c:v>0.17316287545045045</c:v>
                </c:pt>
                <c:pt idx="10">
                  <c:v>0.17261586493993994</c:v>
                </c:pt>
                <c:pt idx="11">
                  <c:v>0.14368958333333332</c:v>
                </c:pt>
                <c:pt idx="12">
                  <c:v>0.1621937334887335</c:v>
                </c:pt>
                <c:pt idx="13">
                  <c:v>0.15877503225806452</c:v>
                </c:pt>
                <c:pt idx="14">
                  <c:v>0.1213084687346135</c:v>
                </c:pt>
                <c:pt idx="15">
                  <c:v>0.13914174888117284</c:v>
                </c:pt>
                <c:pt idx="16">
                  <c:v>0.12445586419753087</c:v>
                </c:pt>
                <c:pt idx="17">
                  <c:v>9.6580877103174589E-2</c:v>
                </c:pt>
                <c:pt idx="18">
                  <c:v>0.10625269010600709</c:v>
                </c:pt>
                <c:pt idx="19">
                  <c:v>0.10015694539249145</c:v>
                </c:pt>
                <c:pt idx="20">
                  <c:v>6.2404004560613638E-2</c:v>
                </c:pt>
                <c:pt idx="21">
                  <c:v>8.1964379084967315E-2</c:v>
                </c:pt>
                <c:pt idx="22">
                  <c:v>6.7002083333333337E-2</c:v>
                </c:pt>
                <c:pt idx="23">
                  <c:v>0</c:v>
                </c:pt>
                <c:pt idx="24">
                  <c:v>2.5864779874213838E-2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A44E-BAE7-CEE3CB4A15B9}"/>
            </c:ext>
          </c:extLst>
        </c:ser>
        <c:ser>
          <c:idx val="1"/>
          <c:order val="1"/>
          <c:tx>
            <c:v>Darlehen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'Stand 25.03.2021'!$A$2:$A$27</c:f>
              <c:strCache>
                <c:ptCount val="26"/>
                <c:pt idx="0">
                  <c:v>NW</c:v>
                </c:pt>
                <c:pt idx="1">
                  <c:v>VS</c:v>
                </c:pt>
                <c:pt idx="2">
                  <c:v>SZ</c:v>
                </c:pt>
                <c:pt idx="3">
                  <c:v>FR</c:v>
                </c:pt>
                <c:pt idx="4">
                  <c:v>UR</c:v>
                </c:pt>
                <c:pt idx="5">
                  <c:v>GR</c:v>
                </c:pt>
                <c:pt idx="6">
                  <c:v>GL</c:v>
                </c:pt>
                <c:pt idx="7">
                  <c:v>GE</c:v>
                </c:pt>
                <c:pt idx="8">
                  <c:v>SG</c:v>
                </c:pt>
                <c:pt idx="9">
                  <c:v>JU</c:v>
                </c:pt>
                <c:pt idx="10">
                  <c:v>NE</c:v>
                </c:pt>
                <c:pt idx="11">
                  <c:v>ZG</c:v>
                </c:pt>
                <c:pt idx="12">
                  <c:v>LU</c:v>
                </c:pt>
                <c:pt idx="13">
                  <c:v>BL</c:v>
                </c:pt>
                <c:pt idx="14">
                  <c:v>AG</c:v>
                </c:pt>
                <c:pt idx="15">
                  <c:v>TI</c:v>
                </c:pt>
                <c:pt idx="16">
                  <c:v>BE</c:v>
                </c:pt>
                <c:pt idx="17">
                  <c:v>BS</c:v>
                </c:pt>
                <c:pt idx="18">
                  <c:v>SO</c:v>
                </c:pt>
                <c:pt idx="19">
                  <c:v>VD</c:v>
                </c:pt>
                <c:pt idx="20">
                  <c:v>ZH</c:v>
                </c:pt>
                <c:pt idx="21">
                  <c:v>SH</c:v>
                </c:pt>
                <c:pt idx="22">
                  <c:v>AI</c:v>
                </c:pt>
                <c:pt idx="23">
                  <c:v>TG</c:v>
                </c:pt>
                <c:pt idx="24">
                  <c:v>AR</c:v>
                </c:pt>
                <c:pt idx="25">
                  <c:v>OW</c:v>
                </c:pt>
              </c:strCache>
            </c:strRef>
          </c:cat>
          <c:val>
            <c:numRef>
              <c:f>'Stand 25.03.2021'!$L$2:$L$27</c:f>
              <c:numCache>
                <c:formatCode>0%</c:formatCode>
                <c:ptCount val="26"/>
                <c:pt idx="0">
                  <c:v>0.13425724637681161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7.5757575757575751E-3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2.3628038348082595E-2</c:v>
                </c:pt>
                <c:pt idx="9">
                  <c:v>0</c:v>
                </c:pt>
                <c:pt idx="10">
                  <c:v>0</c:v>
                </c:pt>
                <c:pt idx="11">
                  <c:v>2.7146527777777776E-2</c:v>
                </c:pt>
                <c:pt idx="12">
                  <c:v>8.2360139860139861E-3</c:v>
                </c:pt>
                <c:pt idx="13">
                  <c:v>0</c:v>
                </c:pt>
                <c:pt idx="14">
                  <c:v>2.757508616445101E-2</c:v>
                </c:pt>
                <c:pt idx="15">
                  <c:v>0</c:v>
                </c:pt>
                <c:pt idx="16">
                  <c:v>0</c:v>
                </c:pt>
                <c:pt idx="17">
                  <c:v>1.9439453373015871E-2</c:v>
                </c:pt>
                <c:pt idx="18">
                  <c:v>0</c:v>
                </c:pt>
                <c:pt idx="19">
                  <c:v>0</c:v>
                </c:pt>
                <c:pt idx="20">
                  <c:v>2.4657943705185929E-2</c:v>
                </c:pt>
                <c:pt idx="21">
                  <c:v>0</c:v>
                </c:pt>
                <c:pt idx="22">
                  <c:v>0</c:v>
                </c:pt>
                <c:pt idx="23">
                  <c:v>5.0221275946275942E-2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5-A44E-BAE7-CEE3CB4A1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841600"/>
        <c:axId val="69242496"/>
      </c:barChart>
      <c:catAx>
        <c:axId val="6984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242496"/>
        <c:crosses val="autoZero"/>
        <c:auto val="1"/>
        <c:lblAlgn val="ctr"/>
        <c:lblOffset val="100"/>
        <c:noMultiLvlLbl val="0"/>
      </c:catAx>
      <c:valAx>
        <c:axId val="692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84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800" b="0" i="0" baseline="0">
                <a:effectLst/>
              </a:rPr>
              <a:t>Anzahl Unternehmen pro Mio. total zur Verfügung stehenden Betrag pro Kanton</a:t>
            </a:r>
            <a:endParaRPr lang="de-CH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A-Fonds-Perdu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'Stand 25.03.2021'!$A$2:$A$27</c:f>
              <c:strCache>
                <c:ptCount val="26"/>
                <c:pt idx="0">
                  <c:v>NW</c:v>
                </c:pt>
                <c:pt idx="1">
                  <c:v>VS</c:v>
                </c:pt>
                <c:pt idx="2">
                  <c:v>SZ</c:v>
                </c:pt>
                <c:pt idx="3">
                  <c:v>FR</c:v>
                </c:pt>
                <c:pt idx="4">
                  <c:v>UR</c:v>
                </c:pt>
                <c:pt idx="5">
                  <c:v>GR</c:v>
                </c:pt>
                <c:pt idx="6">
                  <c:v>GL</c:v>
                </c:pt>
                <c:pt idx="7">
                  <c:v>GE</c:v>
                </c:pt>
                <c:pt idx="8">
                  <c:v>SG</c:v>
                </c:pt>
                <c:pt idx="9">
                  <c:v>JU</c:v>
                </c:pt>
                <c:pt idx="10">
                  <c:v>NE</c:v>
                </c:pt>
                <c:pt idx="11">
                  <c:v>ZG</c:v>
                </c:pt>
                <c:pt idx="12">
                  <c:v>LU</c:v>
                </c:pt>
                <c:pt idx="13">
                  <c:v>BL</c:v>
                </c:pt>
                <c:pt idx="14">
                  <c:v>AG</c:v>
                </c:pt>
                <c:pt idx="15">
                  <c:v>TI</c:v>
                </c:pt>
                <c:pt idx="16">
                  <c:v>BE</c:v>
                </c:pt>
                <c:pt idx="17">
                  <c:v>BS</c:v>
                </c:pt>
                <c:pt idx="18">
                  <c:v>SO</c:v>
                </c:pt>
                <c:pt idx="19">
                  <c:v>VD</c:v>
                </c:pt>
                <c:pt idx="20">
                  <c:v>ZH</c:v>
                </c:pt>
                <c:pt idx="21">
                  <c:v>SH</c:v>
                </c:pt>
                <c:pt idx="22">
                  <c:v>AI</c:v>
                </c:pt>
                <c:pt idx="23">
                  <c:v>TG</c:v>
                </c:pt>
                <c:pt idx="24">
                  <c:v>AR</c:v>
                </c:pt>
                <c:pt idx="25">
                  <c:v>OW</c:v>
                </c:pt>
              </c:strCache>
            </c:strRef>
          </c:cat>
          <c:val>
            <c:numRef>
              <c:f>'Stand 25.03.2021'!$N$2:$N$27</c:f>
              <c:numCache>
                <c:formatCode>General</c:formatCode>
                <c:ptCount val="26"/>
                <c:pt idx="0">
                  <c:v>4.3478260869565224</c:v>
                </c:pt>
                <c:pt idx="1">
                  <c:v>9.5661375661375665</c:v>
                </c:pt>
                <c:pt idx="2">
                  <c:v>6.2927350427350435</c:v>
                </c:pt>
                <c:pt idx="3">
                  <c:v>1.8824163969795038</c:v>
                </c:pt>
                <c:pt idx="4">
                  <c:v>5.3030303030303028</c:v>
                </c:pt>
                <c:pt idx="5">
                  <c:v>2.643939393939394</c:v>
                </c:pt>
                <c:pt idx="6">
                  <c:v>4.8837209302325579</c:v>
                </c:pt>
                <c:pt idx="7">
                  <c:v>1.6568483063328423</c:v>
                </c:pt>
                <c:pt idx="8">
                  <c:v>2.0442477876106193</c:v>
                </c:pt>
                <c:pt idx="9">
                  <c:v>4.8648648648648649</c:v>
                </c:pt>
                <c:pt idx="10">
                  <c:v>3.6036036036036032</c:v>
                </c:pt>
                <c:pt idx="11">
                  <c:v>1.6666666666666667</c:v>
                </c:pt>
                <c:pt idx="12">
                  <c:v>1.8842268842268843</c:v>
                </c:pt>
                <c:pt idx="13">
                  <c:v>2.3118279569892475</c:v>
                </c:pt>
                <c:pt idx="14">
                  <c:v>3.2496307237813884</c:v>
                </c:pt>
                <c:pt idx="15">
                  <c:v>2.4074074074074074</c:v>
                </c:pt>
                <c:pt idx="16">
                  <c:v>1.8925364758698091</c:v>
                </c:pt>
                <c:pt idx="17">
                  <c:v>1.0317460317460316</c:v>
                </c:pt>
                <c:pt idx="18">
                  <c:v>1.5665488810365138</c:v>
                </c:pt>
                <c:pt idx="19">
                  <c:v>1.5680697762609022</c:v>
                </c:pt>
                <c:pt idx="20">
                  <c:v>0.41187260296815081</c:v>
                </c:pt>
                <c:pt idx="21">
                  <c:v>1.2745098039215685</c:v>
                </c:pt>
                <c:pt idx="22">
                  <c:v>4.166666666666667</c:v>
                </c:pt>
                <c:pt idx="23">
                  <c:v>0</c:v>
                </c:pt>
                <c:pt idx="24">
                  <c:v>1.0062893081761006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5-BF43-B3CA-609D462E1474}"/>
            </c:ext>
          </c:extLst>
        </c:ser>
        <c:ser>
          <c:idx val="1"/>
          <c:order val="1"/>
          <c:tx>
            <c:v>Darlehen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'Stand 25.03.2021'!$A$2:$A$27</c:f>
              <c:strCache>
                <c:ptCount val="26"/>
                <c:pt idx="0">
                  <c:v>NW</c:v>
                </c:pt>
                <c:pt idx="1">
                  <c:v>VS</c:v>
                </c:pt>
                <c:pt idx="2">
                  <c:v>SZ</c:v>
                </c:pt>
                <c:pt idx="3">
                  <c:v>FR</c:v>
                </c:pt>
                <c:pt idx="4">
                  <c:v>UR</c:v>
                </c:pt>
                <c:pt idx="5">
                  <c:v>GR</c:v>
                </c:pt>
                <c:pt idx="6">
                  <c:v>GL</c:v>
                </c:pt>
                <c:pt idx="7">
                  <c:v>GE</c:v>
                </c:pt>
                <c:pt idx="8">
                  <c:v>SG</c:v>
                </c:pt>
                <c:pt idx="9">
                  <c:v>JU</c:v>
                </c:pt>
                <c:pt idx="10">
                  <c:v>NE</c:v>
                </c:pt>
                <c:pt idx="11">
                  <c:v>ZG</c:v>
                </c:pt>
                <c:pt idx="12">
                  <c:v>LU</c:v>
                </c:pt>
                <c:pt idx="13">
                  <c:v>BL</c:v>
                </c:pt>
                <c:pt idx="14">
                  <c:v>AG</c:v>
                </c:pt>
                <c:pt idx="15">
                  <c:v>TI</c:v>
                </c:pt>
                <c:pt idx="16">
                  <c:v>BE</c:v>
                </c:pt>
                <c:pt idx="17">
                  <c:v>BS</c:v>
                </c:pt>
                <c:pt idx="18">
                  <c:v>SO</c:v>
                </c:pt>
                <c:pt idx="19">
                  <c:v>VD</c:v>
                </c:pt>
                <c:pt idx="20">
                  <c:v>ZH</c:v>
                </c:pt>
                <c:pt idx="21">
                  <c:v>SH</c:v>
                </c:pt>
                <c:pt idx="22">
                  <c:v>AI</c:v>
                </c:pt>
                <c:pt idx="23">
                  <c:v>TG</c:v>
                </c:pt>
                <c:pt idx="24">
                  <c:v>AR</c:v>
                </c:pt>
                <c:pt idx="25">
                  <c:v>OW</c:v>
                </c:pt>
              </c:strCache>
            </c:strRef>
          </c:cat>
          <c:val>
            <c:numRef>
              <c:f>'Stand 25.03.2021'!$O$2:$O$27</c:f>
              <c:numCache>
                <c:formatCode>General</c:formatCode>
                <c:ptCount val="26"/>
                <c:pt idx="0">
                  <c:v>0.76086956521739135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5.0505050505050504E-2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0.12979351032448377</c:v>
                </c:pt>
                <c:pt idx="9">
                  <c:v>0</c:v>
                </c:pt>
                <c:pt idx="10">
                  <c:v>0</c:v>
                </c:pt>
                <c:pt idx="11">
                  <c:v>0.13194444444444445</c:v>
                </c:pt>
                <c:pt idx="12">
                  <c:v>9.7125097125097135E-2</c:v>
                </c:pt>
                <c:pt idx="13">
                  <c:v>0</c:v>
                </c:pt>
                <c:pt idx="14">
                  <c:v>0.16986706056129985</c:v>
                </c:pt>
                <c:pt idx="15">
                  <c:v>0</c:v>
                </c:pt>
                <c:pt idx="16">
                  <c:v>0</c:v>
                </c:pt>
                <c:pt idx="17">
                  <c:v>0.17460317460317459</c:v>
                </c:pt>
                <c:pt idx="18">
                  <c:v>0</c:v>
                </c:pt>
                <c:pt idx="19">
                  <c:v>0</c:v>
                </c:pt>
                <c:pt idx="20">
                  <c:v>0.12839753209938304</c:v>
                </c:pt>
                <c:pt idx="21">
                  <c:v>0</c:v>
                </c:pt>
                <c:pt idx="22">
                  <c:v>0</c:v>
                </c:pt>
                <c:pt idx="23">
                  <c:v>0.50061050061050061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5-BF43-B3CA-609D462E1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304384"/>
        <c:axId val="128390752"/>
      </c:barChart>
      <c:catAx>
        <c:axId val="1283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8390752"/>
        <c:crosses val="autoZero"/>
        <c:auto val="1"/>
        <c:lblAlgn val="ctr"/>
        <c:lblOffset val="100"/>
        <c:noMultiLvlLbl val="0"/>
      </c:catAx>
      <c:valAx>
        <c:axId val="1283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83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800" b="0" i="0" baseline="0">
                <a:effectLst/>
              </a:rPr>
              <a:t>Anteil gesprochener Härtefallgelder pro Kanton</a:t>
            </a:r>
            <a:br>
              <a:rPr lang="de-DE" sz="1800" b="0" i="0" baseline="0">
                <a:effectLst/>
              </a:rPr>
            </a:br>
            <a:r>
              <a:rPr lang="de-DE" sz="1800" b="0" i="0" baseline="0">
                <a:effectLst/>
              </a:rPr>
              <a:t>(Stand 06.04.2021)</a:t>
            </a:r>
            <a:endParaRPr lang="de-DE"/>
          </a:p>
        </c:rich>
      </c:tx>
      <c:layout>
        <c:manualLayout>
          <c:xMode val="edge"/>
          <c:yMode val="edge"/>
          <c:x val="0.16410921241338269"/>
          <c:y val="1.8821248250083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A-Fonds-Perdu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'Stand 6.04.2021'!$A$2:$A$27</c:f>
              <c:strCache>
                <c:ptCount val="26"/>
                <c:pt idx="0">
                  <c:v>VS</c:v>
                </c:pt>
                <c:pt idx="1">
                  <c:v>ZH</c:v>
                </c:pt>
                <c:pt idx="2">
                  <c:v>NW</c:v>
                </c:pt>
                <c:pt idx="3">
                  <c:v>FR</c:v>
                </c:pt>
                <c:pt idx="4">
                  <c:v>SZ</c:v>
                </c:pt>
                <c:pt idx="5">
                  <c:v>GE</c:v>
                </c:pt>
                <c:pt idx="6">
                  <c:v>ZG</c:v>
                </c:pt>
                <c:pt idx="7">
                  <c:v>UR</c:v>
                </c:pt>
                <c:pt idx="8">
                  <c:v>GR</c:v>
                </c:pt>
                <c:pt idx="9">
                  <c:v>NE</c:v>
                </c:pt>
                <c:pt idx="10">
                  <c:v>GL</c:v>
                </c:pt>
                <c:pt idx="11">
                  <c:v>SG</c:v>
                </c:pt>
                <c:pt idx="12">
                  <c:v>JU</c:v>
                </c:pt>
                <c:pt idx="13">
                  <c:v>LU</c:v>
                </c:pt>
                <c:pt idx="14">
                  <c:v>VD</c:v>
                </c:pt>
                <c:pt idx="15">
                  <c:v>OW</c:v>
                </c:pt>
                <c:pt idx="16">
                  <c:v>TI</c:v>
                </c:pt>
                <c:pt idx="17">
                  <c:v>BL</c:v>
                </c:pt>
                <c:pt idx="18">
                  <c:v>AG</c:v>
                </c:pt>
                <c:pt idx="19">
                  <c:v>BS</c:v>
                </c:pt>
                <c:pt idx="20">
                  <c:v>SO</c:v>
                </c:pt>
                <c:pt idx="21">
                  <c:v>BE</c:v>
                </c:pt>
                <c:pt idx="22">
                  <c:v>TG</c:v>
                </c:pt>
                <c:pt idx="23">
                  <c:v>SH</c:v>
                </c:pt>
                <c:pt idx="24">
                  <c:v>AI</c:v>
                </c:pt>
                <c:pt idx="25">
                  <c:v>AR</c:v>
                </c:pt>
              </c:strCache>
            </c:strRef>
          </c:cat>
          <c:val>
            <c:numRef>
              <c:f>'Stand 6.04.2021'!$K$2:$K$27</c:f>
              <c:numCache>
                <c:formatCode>0%</c:formatCode>
                <c:ptCount val="26"/>
                <c:pt idx="0">
                  <c:v>0.58634188624338623</c:v>
                </c:pt>
                <c:pt idx="1">
                  <c:v>0.48287057180256804</c:v>
                </c:pt>
                <c:pt idx="2">
                  <c:v>0.31008695652173918</c:v>
                </c:pt>
                <c:pt idx="3">
                  <c:v>0.41229288025889965</c:v>
                </c:pt>
                <c:pt idx="4">
                  <c:v>0.3869378205128205</c:v>
                </c:pt>
                <c:pt idx="5">
                  <c:v>0.37862869023073148</c:v>
                </c:pt>
                <c:pt idx="6">
                  <c:v>0.23593159722222223</c:v>
                </c:pt>
                <c:pt idx="7">
                  <c:v>0.2700473737373737</c:v>
                </c:pt>
                <c:pt idx="8">
                  <c:v>0.26389206757575762</c:v>
                </c:pt>
                <c:pt idx="9">
                  <c:v>0.25923488656156152</c:v>
                </c:pt>
                <c:pt idx="10">
                  <c:v>0.25677879844961238</c:v>
                </c:pt>
                <c:pt idx="11">
                  <c:v>0.18520911799410028</c:v>
                </c:pt>
                <c:pt idx="12">
                  <c:v>0.20499541148648648</c:v>
                </c:pt>
                <c:pt idx="13">
                  <c:v>0.18032327894327896</c:v>
                </c:pt>
                <c:pt idx="14">
                  <c:v>0.19785094425483499</c:v>
                </c:pt>
                <c:pt idx="15">
                  <c:v>0.11695416666666668</c:v>
                </c:pt>
                <c:pt idx="16">
                  <c:v>0.16255024425154324</c:v>
                </c:pt>
                <c:pt idx="17">
                  <c:v>0.15877503225806452</c:v>
                </c:pt>
                <c:pt idx="18">
                  <c:v>0.12397636632200887</c:v>
                </c:pt>
                <c:pt idx="19">
                  <c:v>0.11980255329365078</c:v>
                </c:pt>
                <c:pt idx="20">
                  <c:v>0.14596108409893993</c:v>
                </c:pt>
                <c:pt idx="21">
                  <c:v>0.14419932239057237</c:v>
                </c:pt>
                <c:pt idx="22">
                  <c:v>0</c:v>
                </c:pt>
                <c:pt idx="23">
                  <c:v>9.1074101307189542E-2</c:v>
                </c:pt>
                <c:pt idx="24">
                  <c:v>8.9345833333333347E-2</c:v>
                </c:pt>
                <c:pt idx="25">
                  <c:v>5.1242924528301884E-2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3-EC4D-844C-034BF89178D0}"/>
            </c:ext>
          </c:extLst>
        </c:ser>
        <c:ser>
          <c:idx val="1"/>
          <c:order val="1"/>
          <c:tx>
            <c:v>Darlehen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'Stand 6.04.2021'!$A$2:$A$27</c:f>
              <c:strCache>
                <c:ptCount val="26"/>
                <c:pt idx="0">
                  <c:v>VS</c:v>
                </c:pt>
                <c:pt idx="1">
                  <c:v>ZH</c:v>
                </c:pt>
                <c:pt idx="2">
                  <c:v>NW</c:v>
                </c:pt>
                <c:pt idx="3">
                  <c:v>FR</c:v>
                </c:pt>
                <c:pt idx="4">
                  <c:v>SZ</c:v>
                </c:pt>
                <c:pt idx="5">
                  <c:v>GE</c:v>
                </c:pt>
                <c:pt idx="6">
                  <c:v>ZG</c:v>
                </c:pt>
                <c:pt idx="7">
                  <c:v>UR</c:v>
                </c:pt>
                <c:pt idx="8">
                  <c:v>GR</c:v>
                </c:pt>
                <c:pt idx="9">
                  <c:v>NE</c:v>
                </c:pt>
                <c:pt idx="10">
                  <c:v>GL</c:v>
                </c:pt>
                <c:pt idx="11">
                  <c:v>SG</c:v>
                </c:pt>
                <c:pt idx="12">
                  <c:v>JU</c:v>
                </c:pt>
                <c:pt idx="13">
                  <c:v>LU</c:v>
                </c:pt>
                <c:pt idx="14">
                  <c:v>VD</c:v>
                </c:pt>
                <c:pt idx="15">
                  <c:v>OW</c:v>
                </c:pt>
                <c:pt idx="16">
                  <c:v>TI</c:v>
                </c:pt>
                <c:pt idx="17">
                  <c:v>BL</c:v>
                </c:pt>
                <c:pt idx="18">
                  <c:v>AG</c:v>
                </c:pt>
                <c:pt idx="19">
                  <c:v>BS</c:v>
                </c:pt>
                <c:pt idx="20">
                  <c:v>SO</c:v>
                </c:pt>
                <c:pt idx="21">
                  <c:v>BE</c:v>
                </c:pt>
                <c:pt idx="22">
                  <c:v>TG</c:v>
                </c:pt>
                <c:pt idx="23">
                  <c:v>SH</c:v>
                </c:pt>
                <c:pt idx="24">
                  <c:v>AI</c:v>
                </c:pt>
                <c:pt idx="25">
                  <c:v>AR</c:v>
                </c:pt>
              </c:strCache>
            </c:strRef>
          </c:cat>
          <c:val>
            <c:numRef>
              <c:f>'Stand 6.04.2021'!$L$2:$L$27</c:f>
              <c:numCache>
                <c:formatCode>0%</c:formatCode>
                <c:ptCount val="26"/>
                <c:pt idx="0">
                  <c:v>1.5514190476190477E-2</c:v>
                </c:pt>
                <c:pt idx="1">
                  <c:v>5.6094064807403705E-2</c:v>
                </c:pt>
                <c:pt idx="2">
                  <c:v>0.13425724637681161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5.3033333333333335E-2</c:v>
                </c:pt>
                <c:pt idx="7">
                  <c:v>7.5757575757575751E-3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2.5781725663716813E-2</c:v>
                </c:pt>
                <c:pt idx="12">
                  <c:v>0</c:v>
                </c:pt>
                <c:pt idx="13">
                  <c:v>1.825876456876457E-2</c:v>
                </c:pt>
                <c:pt idx="14">
                  <c:v>0</c:v>
                </c:pt>
                <c:pt idx="15">
                  <c:v>5.849583333333333E-2</c:v>
                </c:pt>
                <c:pt idx="16">
                  <c:v>0</c:v>
                </c:pt>
                <c:pt idx="17">
                  <c:v>0</c:v>
                </c:pt>
                <c:pt idx="18">
                  <c:v>2.9433776464795666E-2</c:v>
                </c:pt>
                <c:pt idx="19">
                  <c:v>2.82591994047619E-2</c:v>
                </c:pt>
                <c:pt idx="20">
                  <c:v>0</c:v>
                </c:pt>
                <c:pt idx="21">
                  <c:v>0</c:v>
                </c:pt>
                <c:pt idx="22">
                  <c:v>0.13236932234432233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3-EC4D-844C-034BF8917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841600"/>
        <c:axId val="69242496"/>
      </c:barChart>
      <c:catAx>
        <c:axId val="6984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242496"/>
        <c:crosses val="autoZero"/>
        <c:auto val="1"/>
        <c:lblAlgn val="ctr"/>
        <c:lblOffset val="100"/>
        <c:noMultiLvlLbl val="0"/>
      </c:catAx>
      <c:valAx>
        <c:axId val="692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84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800" b="0" i="0" baseline="0">
                <a:effectLst/>
              </a:rPr>
              <a:t>Anzahl Unternehmen pro Mio. total zur Verfügung stehenden Betrag pro Kanton</a:t>
            </a:r>
            <a:endParaRPr lang="de-CH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A-Fonds-Perdu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'Stand 6.04.2021'!$A$2:$A$27</c:f>
              <c:strCache>
                <c:ptCount val="26"/>
                <c:pt idx="0">
                  <c:v>VS</c:v>
                </c:pt>
                <c:pt idx="1">
                  <c:v>ZH</c:v>
                </c:pt>
                <c:pt idx="2">
                  <c:v>NW</c:v>
                </c:pt>
                <c:pt idx="3">
                  <c:v>FR</c:v>
                </c:pt>
                <c:pt idx="4">
                  <c:v>SZ</c:v>
                </c:pt>
                <c:pt idx="5">
                  <c:v>GE</c:v>
                </c:pt>
                <c:pt idx="6">
                  <c:v>ZG</c:v>
                </c:pt>
                <c:pt idx="7">
                  <c:v>UR</c:v>
                </c:pt>
                <c:pt idx="8">
                  <c:v>GR</c:v>
                </c:pt>
                <c:pt idx="9">
                  <c:v>NE</c:v>
                </c:pt>
                <c:pt idx="10">
                  <c:v>GL</c:v>
                </c:pt>
                <c:pt idx="11">
                  <c:v>SG</c:v>
                </c:pt>
                <c:pt idx="12">
                  <c:v>JU</c:v>
                </c:pt>
                <c:pt idx="13">
                  <c:v>LU</c:v>
                </c:pt>
                <c:pt idx="14">
                  <c:v>VD</c:v>
                </c:pt>
                <c:pt idx="15">
                  <c:v>OW</c:v>
                </c:pt>
                <c:pt idx="16">
                  <c:v>TI</c:v>
                </c:pt>
                <c:pt idx="17">
                  <c:v>BL</c:v>
                </c:pt>
                <c:pt idx="18">
                  <c:v>AG</c:v>
                </c:pt>
                <c:pt idx="19">
                  <c:v>BS</c:v>
                </c:pt>
                <c:pt idx="20">
                  <c:v>SO</c:v>
                </c:pt>
                <c:pt idx="21">
                  <c:v>BE</c:v>
                </c:pt>
                <c:pt idx="22">
                  <c:v>TG</c:v>
                </c:pt>
                <c:pt idx="23">
                  <c:v>SH</c:v>
                </c:pt>
                <c:pt idx="24">
                  <c:v>AI</c:v>
                </c:pt>
                <c:pt idx="25">
                  <c:v>AR</c:v>
                </c:pt>
              </c:strCache>
            </c:strRef>
          </c:cat>
          <c:val>
            <c:numRef>
              <c:f>'Stand 6.04.2021'!$N$2:$N$27</c:f>
              <c:numCache>
                <c:formatCode>General</c:formatCode>
                <c:ptCount val="26"/>
                <c:pt idx="0">
                  <c:v>12.634920634920634</c:v>
                </c:pt>
                <c:pt idx="1">
                  <c:v>3.856094714023679</c:v>
                </c:pt>
                <c:pt idx="2">
                  <c:v>4.3478260869565224</c:v>
                </c:pt>
                <c:pt idx="3">
                  <c:v>2.2491909385113269</c:v>
                </c:pt>
                <c:pt idx="4">
                  <c:v>6.7200854700854702</c:v>
                </c:pt>
                <c:pt idx="5">
                  <c:v>4.1752577319587623</c:v>
                </c:pt>
                <c:pt idx="6">
                  <c:v>2.4375</c:v>
                </c:pt>
                <c:pt idx="7">
                  <c:v>5.6060606060606055</c:v>
                </c:pt>
                <c:pt idx="8">
                  <c:v>2.8787878787878789</c:v>
                </c:pt>
                <c:pt idx="9">
                  <c:v>5.2252252252252243</c:v>
                </c:pt>
                <c:pt idx="10">
                  <c:v>4.8837209302325579</c:v>
                </c:pt>
                <c:pt idx="11">
                  <c:v>2.5162241887905603</c:v>
                </c:pt>
                <c:pt idx="12">
                  <c:v>6.0810810810810816</c:v>
                </c:pt>
                <c:pt idx="13">
                  <c:v>2.0668220668220671</c:v>
                </c:pt>
                <c:pt idx="14">
                  <c:v>2.506636329161926</c:v>
                </c:pt>
                <c:pt idx="15">
                  <c:v>3.9166666666666665</c:v>
                </c:pt>
                <c:pt idx="16">
                  <c:v>2.9591049382716053</c:v>
                </c:pt>
                <c:pt idx="17">
                  <c:v>2.3118279569892475</c:v>
                </c:pt>
                <c:pt idx="18">
                  <c:v>3.3850320039389463</c:v>
                </c:pt>
                <c:pt idx="19">
                  <c:v>1.4722222222222221</c:v>
                </c:pt>
                <c:pt idx="20">
                  <c:v>2.0259128386336869</c:v>
                </c:pt>
                <c:pt idx="21">
                  <c:v>2.0608866442199774</c:v>
                </c:pt>
                <c:pt idx="22">
                  <c:v>0</c:v>
                </c:pt>
                <c:pt idx="23">
                  <c:v>1.4542483660130718</c:v>
                </c:pt>
                <c:pt idx="24">
                  <c:v>4.8958333333333339</c:v>
                </c:pt>
                <c:pt idx="25">
                  <c:v>2.0754716981132075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6-B044-A04E-5732A5B8C1F4}"/>
            </c:ext>
          </c:extLst>
        </c:ser>
        <c:ser>
          <c:idx val="1"/>
          <c:order val="1"/>
          <c:tx>
            <c:v>Darlehen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'Stand 6.04.2021'!$A$2:$A$27</c:f>
              <c:strCache>
                <c:ptCount val="26"/>
                <c:pt idx="0">
                  <c:v>VS</c:v>
                </c:pt>
                <c:pt idx="1">
                  <c:v>ZH</c:v>
                </c:pt>
                <c:pt idx="2">
                  <c:v>NW</c:v>
                </c:pt>
                <c:pt idx="3">
                  <c:v>FR</c:v>
                </c:pt>
                <c:pt idx="4">
                  <c:v>SZ</c:v>
                </c:pt>
                <c:pt idx="5">
                  <c:v>GE</c:v>
                </c:pt>
                <c:pt idx="6">
                  <c:v>ZG</c:v>
                </c:pt>
                <c:pt idx="7">
                  <c:v>UR</c:v>
                </c:pt>
                <c:pt idx="8">
                  <c:v>GR</c:v>
                </c:pt>
                <c:pt idx="9">
                  <c:v>NE</c:v>
                </c:pt>
                <c:pt idx="10">
                  <c:v>GL</c:v>
                </c:pt>
                <c:pt idx="11">
                  <c:v>SG</c:v>
                </c:pt>
                <c:pt idx="12">
                  <c:v>JU</c:v>
                </c:pt>
                <c:pt idx="13">
                  <c:v>LU</c:v>
                </c:pt>
                <c:pt idx="14">
                  <c:v>VD</c:v>
                </c:pt>
                <c:pt idx="15">
                  <c:v>OW</c:v>
                </c:pt>
                <c:pt idx="16">
                  <c:v>TI</c:v>
                </c:pt>
                <c:pt idx="17">
                  <c:v>BL</c:v>
                </c:pt>
                <c:pt idx="18">
                  <c:v>AG</c:v>
                </c:pt>
                <c:pt idx="19">
                  <c:v>BS</c:v>
                </c:pt>
                <c:pt idx="20">
                  <c:v>SO</c:v>
                </c:pt>
                <c:pt idx="21">
                  <c:v>BE</c:v>
                </c:pt>
                <c:pt idx="22">
                  <c:v>TG</c:v>
                </c:pt>
                <c:pt idx="23">
                  <c:v>SH</c:v>
                </c:pt>
                <c:pt idx="24">
                  <c:v>AI</c:v>
                </c:pt>
                <c:pt idx="25">
                  <c:v>AR</c:v>
                </c:pt>
              </c:strCache>
            </c:strRef>
          </c:cat>
          <c:val>
            <c:numRef>
              <c:f>'Stand 6.04.2021'!$O$2:$O$27</c:f>
              <c:numCache>
                <c:formatCode>General</c:formatCode>
                <c:ptCount val="26"/>
                <c:pt idx="0">
                  <c:v>6.8783068783068779E-2</c:v>
                </c:pt>
                <c:pt idx="1">
                  <c:v>0.84208771052192777</c:v>
                </c:pt>
                <c:pt idx="2">
                  <c:v>0.76086956521739135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0.24305555555555555</c:v>
                </c:pt>
                <c:pt idx="7">
                  <c:v>5.0505050505050504E-2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0.15634218289085547</c:v>
                </c:pt>
                <c:pt idx="12">
                  <c:v>0</c:v>
                </c:pt>
                <c:pt idx="13">
                  <c:v>0.1320901320901321</c:v>
                </c:pt>
                <c:pt idx="14">
                  <c:v>0</c:v>
                </c:pt>
                <c:pt idx="15">
                  <c:v>3.9166666666666665</c:v>
                </c:pt>
                <c:pt idx="16">
                  <c:v>0</c:v>
                </c:pt>
                <c:pt idx="17">
                  <c:v>0</c:v>
                </c:pt>
                <c:pt idx="18">
                  <c:v>0.18463810930576072</c:v>
                </c:pt>
                <c:pt idx="19">
                  <c:v>0.30952380952380948</c:v>
                </c:pt>
                <c:pt idx="20">
                  <c:v>0</c:v>
                </c:pt>
                <c:pt idx="21">
                  <c:v>0</c:v>
                </c:pt>
                <c:pt idx="22">
                  <c:v>1.7155067155067154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B044-A04E-5732A5B8C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304384"/>
        <c:axId val="128390752"/>
      </c:barChart>
      <c:catAx>
        <c:axId val="1283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8390752"/>
        <c:crosses val="autoZero"/>
        <c:auto val="1"/>
        <c:lblAlgn val="ctr"/>
        <c:lblOffset val="100"/>
        <c:noMultiLvlLbl val="0"/>
      </c:catAx>
      <c:valAx>
        <c:axId val="1283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83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196850</xdr:rowOff>
    </xdr:from>
    <xdr:to>
      <xdr:col>9</xdr:col>
      <xdr:colOff>685800</xdr:colOff>
      <xdr:row>66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FF8E9BA-4DB7-BB48-A0EA-5F4EEF7E8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393700</xdr:colOff>
      <xdr:row>39</xdr:row>
      <xdr:rowOff>177800</xdr:rowOff>
    </xdr:from>
    <xdr:to>
      <xdr:col>15</xdr:col>
      <xdr:colOff>431800</xdr:colOff>
      <xdr:row>67</xdr:row>
      <xdr:rowOff>127000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4EEA74C-5AC9-CC41-BB67-EA4703B5B6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29</xdr:row>
      <xdr:rowOff>165100</xdr:rowOff>
    </xdr:from>
    <xdr:to>
      <xdr:col>12</xdr:col>
      <xdr:colOff>50800</xdr:colOff>
      <xdr:row>55</xdr:row>
      <xdr:rowOff>63500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1D47FBA-826F-9749-8FB4-88D12826C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457200</xdr:colOff>
      <xdr:row>29</xdr:row>
      <xdr:rowOff>165100</xdr:rowOff>
    </xdr:from>
    <xdr:to>
      <xdr:col>24</xdr:col>
      <xdr:colOff>254000</xdr:colOff>
      <xdr:row>55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510C1DF-DAB1-E240-9027-11F82868E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139700</xdr:colOff>
      <xdr:row>2</xdr:row>
      <xdr:rowOff>127000</xdr:rowOff>
    </xdr:from>
    <xdr:to>
      <xdr:col>25</xdr:col>
      <xdr:colOff>596900</xdr:colOff>
      <xdr:row>7</xdr:row>
      <xdr:rowOff>63500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A0CDB592-E7C3-4642-979E-FEDC15B614AC}"/>
            </a:ext>
          </a:extLst>
        </xdr:cNvPr>
        <xdr:cNvSpPr txBox="1"/>
      </xdr:nvSpPr>
      <xdr:spPr>
        <a:xfrm>
          <a:off x="14173200" y="533400"/>
          <a:ext cx="70612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Quellen:</a:t>
          </a:r>
        </a:p>
        <a:p>
          <a:r>
            <a:rPr lang="de-DE" sz="1100"/>
            <a:t>- Zahlen: </a:t>
          </a:r>
          <a:r>
            <a:rPr lang="de-CH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covid19.easygov.swiss/haertefaelle</a:t>
          </a:r>
          <a:r>
            <a:rPr lang="de-CH">
              <a:effectLst/>
            </a:rPr>
            <a:t> </a:t>
          </a:r>
        </a:p>
        <a:p>
          <a:r>
            <a:rPr lang="de-CH" sz="1100">
              <a:effectLst/>
            </a:rPr>
            <a:t>- </a:t>
          </a:r>
          <a:r>
            <a:rPr lang="de-CH" sz="1100">
              <a:solidFill>
                <a:schemeClr val="accent2"/>
              </a:solidFill>
              <a:effectLst/>
            </a:rPr>
            <a:t>Verteilschlüssel</a:t>
          </a:r>
          <a:r>
            <a:rPr lang="de-CH" sz="1100">
              <a:effectLst/>
            </a:rPr>
            <a:t>:</a:t>
          </a:r>
          <a:r>
            <a:rPr lang="de-CH" sz="1100" baseline="0">
              <a:effectLst/>
            </a:rPr>
            <a:t> </a:t>
          </a:r>
          <a:r>
            <a:rPr lang="de-CH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www.fedlex.admin.ch/eli/cc/2020/875/de</a:t>
          </a:r>
          <a:r>
            <a:rPr lang="de-CH">
              <a:effectLst/>
            </a:rPr>
            <a:t> </a:t>
          </a:r>
        </a:p>
        <a:p>
          <a:endParaRPr lang="de-CH">
            <a:effectLst/>
          </a:endParaRPr>
        </a:p>
        <a:p>
          <a:r>
            <a:rPr lang="de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 Kantone AR, BS, GE, LU, OW, UR, VS, ZG, ZH: 28.02.2021; Stand übrige Kantone: 25.03.2021</a:t>
          </a:r>
          <a:endParaRPr lang="de-CH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28</xdr:row>
      <xdr:rowOff>76200</xdr:rowOff>
    </xdr:from>
    <xdr:to>
      <xdr:col>8</xdr:col>
      <xdr:colOff>711200</xdr:colOff>
      <xdr:row>55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3A356D1-1F2A-6A48-AF09-1807E9FFA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29</xdr:row>
      <xdr:rowOff>38100</xdr:rowOff>
    </xdr:from>
    <xdr:to>
      <xdr:col>20</xdr:col>
      <xdr:colOff>774700</xdr:colOff>
      <xdr:row>54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BCCD5EE-5BA7-1A47-9B6A-0FB993E3C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139700</xdr:colOff>
      <xdr:row>2</xdr:row>
      <xdr:rowOff>127000</xdr:rowOff>
    </xdr:from>
    <xdr:to>
      <xdr:col>25</xdr:col>
      <xdr:colOff>596900</xdr:colOff>
      <xdr:row>7</xdr:row>
      <xdr:rowOff>63500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2C1874AF-428D-DF40-96C1-61CFB6C4C279}"/>
            </a:ext>
          </a:extLst>
        </xdr:cNvPr>
        <xdr:cNvSpPr txBox="1"/>
      </xdr:nvSpPr>
      <xdr:spPr>
        <a:xfrm>
          <a:off x="14427200" y="533400"/>
          <a:ext cx="70612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Quellen:</a:t>
          </a:r>
        </a:p>
        <a:p>
          <a:r>
            <a:rPr lang="de-DE" sz="1100"/>
            <a:t>- Zahlen: </a:t>
          </a:r>
          <a:r>
            <a:rPr lang="de-CH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covid19.easygov.swiss/haertefaelle</a:t>
          </a:r>
          <a:r>
            <a:rPr lang="de-CH">
              <a:effectLst/>
            </a:rPr>
            <a:t> </a:t>
          </a:r>
        </a:p>
        <a:p>
          <a:r>
            <a:rPr lang="de-CH" sz="1100">
              <a:effectLst/>
            </a:rPr>
            <a:t>- </a:t>
          </a:r>
          <a:r>
            <a:rPr lang="de-CH" sz="1100">
              <a:solidFill>
                <a:schemeClr val="accent2"/>
              </a:solidFill>
              <a:effectLst/>
            </a:rPr>
            <a:t>Verteilschlüssel gemäss Härtefallverordnung</a:t>
          </a:r>
          <a:r>
            <a:rPr lang="de-CH" sz="1100" baseline="0">
              <a:solidFill>
                <a:schemeClr val="accent2"/>
              </a:solidFill>
              <a:effectLst/>
            </a:rPr>
            <a:t> vom 14.01.21</a:t>
          </a:r>
          <a:r>
            <a:rPr lang="de-CH" sz="1100">
              <a:effectLst/>
            </a:rPr>
            <a:t>:</a:t>
          </a:r>
          <a:r>
            <a:rPr lang="de-CH" sz="1100" baseline="0">
              <a:effectLst/>
            </a:rPr>
            <a:t> </a:t>
          </a:r>
          <a:r>
            <a:rPr lang="de-CH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www.fedlex.admin.ch/eli/cc/2020/875/de</a:t>
          </a:r>
          <a:r>
            <a:rPr lang="de-CH">
              <a:effectLst/>
            </a:rPr>
            <a:t> </a:t>
          </a:r>
        </a:p>
        <a:p>
          <a:endParaRPr lang="de-CH">
            <a:effectLst/>
          </a:endParaRPr>
        </a:p>
      </xdr:txBody>
    </xdr:sp>
    <xdr:clientData/>
  </xdr:twoCellAnchor>
  <xdr:twoCellAnchor>
    <xdr:from>
      <xdr:col>4</xdr:col>
      <xdr:colOff>736600</xdr:colOff>
      <xdr:row>32</xdr:row>
      <xdr:rowOff>127000</xdr:rowOff>
    </xdr:from>
    <xdr:to>
      <xdr:col>8</xdr:col>
      <xdr:colOff>495300</xdr:colOff>
      <xdr:row>34</xdr:row>
      <xdr:rowOff>190500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93C210EB-E26A-FC48-9E40-D8AF0BA2A0CD}"/>
            </a:ext>
          </a:extLst>
        </xdr:cNvPr>
        <xdr:cNvSpPr txBox="1"/>
      </xdr:nvSpPr>
      <xdr:spPr>
        <a:xfrm>
          <a:off x="4292600" y="6629400"/>
          <a:ext cx="30607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100</a:t>
          </a:r>
          <a:r>
            <a:rPr lang="de-DE" sz="1100" baseline="0"/>
            <a:t>% = 6 Mia Fr * Verteilschlüssel pro Kanton (Verordnung vom 14.01.21)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>
      <selection activeCell="L33" sqref="L33"/>
    </sheetView>
  </sheetViews>
  <sheetFormatPr baseColWidth="10" defaultColWidth="11" defaultRowHeight="16" x14ac:dyDescent="0.2"/>
  <cols>
    <col min="2" max="2" width="22.83203125" customWidth="1"/>
    <col min="3" max="3" width="10.83203125" customWidth="1"/>
    <col min="11" max="11" width="21" customWidth="1"/>
    <col min="12" max="12" width="21.6640625" customWidth="1"/>
    <col min="13" max="13" width="15" customWidth="1"/>
    <col min="14" max="14" width="31" customWidth="1"/>
    <col min="15" max="15" width="29.6640625" customWidth="1"/>
  </cols>
  <sheetData>
    <row r="1" spans="1:1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</v>
      </c>
      <c r="H1" s="3" t="s">
        <v>6</v>
      </c>
      <c r="I1" s="3" t="s">
        <v>5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x14ac:dyDescent="0.2">
      <c r="A2" t="s">
        <v>41</v>
      </c>
      <c r="B2" s="2">
        <v>3.15E-2</v>
      </c>
      <c r="C2">
        <f>B2*6000</f>
        <v>189</v>
      </c>
      <c r="D2" t="s">
        <v>14</v>
      </c>
      <c r="E2">
        <v>69746162.5</v>
      </c>
      <c r="F2">
        <v>1808</v>
      </c>
      <c r="J2" t="s">
        <v>17</v>
      </c>
      <c r="K2" s="1">
        <f>E2/1000000/C2</f>
        <v>0.36902731481481482</v>
      </c>
      <c r="L2" s="1">
        <f>H2/1000000/C2</f>
        <v>0</v>
      </c>
      <c r="M2" s="1">
        <f>L2+K2</f>
        <v>0.36902731481481482</v>
      </c>
      <c r="N2">
        <f>F2/C2</f>
        <v>9.5661375661375665</v>
      </c>
      <c r="O2">
        <f>I2/C2</f>
        <v>0</v>
      </c>
    </row>
    <row r="3" spans="1:15" x14ac:dyDescent="0.2">
      <c r="A3" t="s">
        <v>36</v>
      </c>
      <c r="B3" s="2">
        <v>1.5599999999999999E-2</v>
      </c>
      <c r="C3">
        <f>B3*6000</f>
        <v>93.6</v>
      </c>
      <c r="D3" t="s">
        <v>14</v>
      </c>
      <c r="E3">
        <v>25181600</v>
      </c>
      <c r="F3">
        <v>418</v>
      </c>
      <c r="J3" t="s">
        <v>17</v>
      </c>
      <c r="K3" s="1">
        <f>E3/1000000/C3</f>
        <v>0.26903418803418805</v>
      </c>
      <c r="L3" s="1">
        <f>H3/1000000/C3</f>
        <v>0</v>
      </c>
      <c r="M3" s="1">
        <f>L3+K3</f>
        <v>0.26903418803418805</v>
      </c>
      <c r="N3">
        <f>F3/C3</f>
        <v>4.4658119658119659</v>
      </c>
      <c r="O3">
        <f>I3/C3</f>
        <v>0</v>
      </c>
    </row>
    <row r="4" spans="1:15" x14ac:dyDescent="0.2">
      <c r="A4" t="s">
        <v>24</v>
      </c>
      <c r="B4" s="2">
        <v>6.7900000000000002E-2</v>
      </c>
      <c r="C4">
        <f>B4*6000</f>
        <v>407.40000000000003</v>
      </c>
      <c r="D4" t="s">
        <v>14</v>
      </c>
      <c r="E4">
        <v>74811678</v>
      </c>
      <c r="F4">
        <v>675</v>
      </c>
      <c r="J4" t="s">
        <v>17</v>
      </c>
      <c r="K4" s="1">
        <f>E4/1000000/C4</f>
        <v>0.18363200294550808</v>
      </c>
      <c r="L4" s="1">
        <f>H4/1000000/C4</f>
        <v>0</v>
      </c>
      <c r="M4" s="1">
        <f>L4+K4</f>
        <v>0.18363200294550808</v>
      </c>
      <c r="N4">
        <f>F4/C4</f>
        <v>1.6568483063328423</v>
      </c>
      <c r="O4">
        <f>I4/C4</f>
        <v>0</v>
      </c>
    </row>
    <row r="5" spans="1:15" x14ac:dyDescent="0.2">
      <c r="A5" t="s">
        <v>39</v>
      </c>
      <c r="B5" s="2">
        <v>3.3E-3</v>
      </c>
      <c r="C5">
        <f>B5*6000</f>
        <v>19.8</v>
      </c>
      <c r="D5" t="s">
        <v>14</v>
      </c>
      <c r="E5">
        <v>3379829</v>
      </c>
      <c r="F5">
        <v>72</v>
      </c>
      <c r="G5" t="s">
        <v>15</v>
      </c>
      <c r="H5">
        <v>150000</v>
      </c>
      <c r="I5">
        <v>1</v>
      </c>
      <c r="K5" s="1">
        <f>E5/1000000/C5</f>
        <v>0.17069843434343435</v>
      </c>
      <c r="L5" s="1">
        <f>H5/1000000/C5</f>
        <v>7.5757575757575751E-3</v>
      </c>
      <c r="M5" s="1">
        <f>L5+K5</f>
        <v>0.17827419191919192</v>
      </c>
      <c r="N5">
        <f>F5/C5</f>
        <v>3.6363636363636362</v>
      </c>
      <c r="O5">
        <f>I5/C5</f>
        <v>5.0505050505050504E-2</v>
      </c>
    </row>
    <row r="6" spans="1:15" x14ac:dyDescent="0.2">
      <c r="A6" t="s">
        <v>42</v>
      </c>
      <c r="B6" s="2">
        <v>2.4E-2</v>
      </c>
      <c r="C6">
        <f>B6*6000</f>
        <v>144</v>
      </c>
      <c r="D6" t="s">
        <v>14</v>
      </c>
      <c r="E6">
        <v>20691300</v>
      </c>
      <c r="F6">
        <v>240</v>
      </c>
      <c r="G6" t="s">
        <v>15</v>
      </c>
      <c r="H6">
        <v>3909100</v>
      </c>
      <c r="I6">
        <v>19</v>
      </c>
      <c r="K6" s="1">
        <f>E6/1000000/C6</f>
        <v>0.14368958333333332</v>
      </c>
      <c r="L6" s="1">
        <f>H6/1000000/C6</f>
        <v>2.7146527777777776E-2</v>
      </c>
      <c r="M6" s="1">
        <f>L6+K6</f>
        <v>0.17083611111111108</v>
      </c>
      <c r="N6">
        <f>F6/C6</f>
        <v>1.6666666666666667</v>
      </c>
      <c r="O6">
        <f>I6/C6</f>
        <v>0.13194444444444445</v>
      </c>
    </row>
    <row r="7" spans="1:15" x14ac:dyDescent="0.2">
      <c r="A7" t="s">
        <v>30</v>
      </c>
      <c r="B7" s="2">
        <v>2.2200000000000001E-2</v>
      </c>
      <c r="C7">
        <f>B7*6000</f>
        <v>133.20000000000002</v>
      </c>
      <c r="D7" t="s">
        <v>14</v>
      </c>
      <c r="E7">
        <v>21103647.440000001</v>
      </c>
      <c r="F7">
        <v>466</v>
      </c>
      <c r="J7" t="s">
        <v>17</v>
      </c>
      <c r="K7" s="1">
        <f>E7/1000000/C7</f>
        <v>0.15843579159159157</v>
      </c>
      <c r="L7" s="1">
        <f>H7/1000000/C7</f>
        <v>0</v>
      </c>
      <c r="M7" s="1">
        <f>L7+K7</f>
        <v>0.15843579159159157</v>
      </c>
      <c r="N7">
        <f>F7/C7</f>
        <v>3.4984984984984981</v>
      </c>
      <c r="O7">
        <f>I7/C7</f>
        <v>0</v>
      </c>
    </row>
    <row r="8" spans="1:15" x14ac:dyDescent="0.2">
      <c r="A8" t="s">
        <v>25</v>
      </c>
      <c r="B8" s="2">
        <v>4.3E-3</v>
      </c>
      <c r="C8">
        <f>B8*6000</f>
        <v>25.8</v>
      </c>
      <c r="D8" t="s">
        <v>14</v>
      </c>
      <c r="E8">
        <v>3448173</v>
      </c>
      <c r="F8">
        <v>76</v>
      </c>
      <c r="J8" t="s">
        <v>17</v>
      </c>
      <c r="K8" s="1">
        <f>E8/1000000/C8</f>
        <v>0.13365011627906978</v>
      </c>
      <c r="L8" s="1">
        <f>H8/1000000/C8</f>
        <v>0</v>
      </c>
      <c r="M8" s="1">
        <f>L8+K8</f>
        <v>0.13365011627906978</v>
      </c>
      <c r="N8">
        <f>F8/C8</f>
        <v>2.945736434108527</v>
      </c>
      <c r="O8">
        <f>I8/C8</f>
        <v>0</v>
      </c>
    </row>
    <row r="9" spans="1:15" x14ac:dyDescent="0.2">
      <c r="A9" t="s">
        <v>27</v>
      </c>
      <c r="B9" s="2">
        <v>7.4000000000000003E-3</v>
      </c>
      <c r="C9">
        <f>B9*6000</f>
        <v>44.4</v>
      </c>
      <c r="D9" t="s">
        <v>14</v>
      </c>
      <c r="E9">
        <v>5811220.3099999996</v>
      </c>
      <c r="F9">
        <v>139</v>
      </c>
      <c r="J9" t="s">
        <v>17</v>
      </c>
      <c r="K9" s="1">
        <f>E9/1000000/C9</f>
        <v>0.13088334031531532</v>
      </c>
      <c r="L9" s="1">
        <f>H9/1000000/C9</f>
        <v>0</v>
      </c>
      <c r="M9" s="1">
        <f>L9+K9</f>
        <v>0.13088334031531532</v>
      </c>
      <c r="N9">
        <f>F9/C9</f>
        <v>3.1306306306306309</v>
      </c>
      <c r="O9">
        <f>I9/C9</f>
        <v>0</v>
      </c>
    </row>
    <row r="10" spans="1:15" x14ac:dyDescent="0.2">
      <c r="A10" t="s">
        <v>21</v>
      </c>
      <c r="B10" s="2">
        <v>4.2000000000000003E-2</v>
      </c>
      <c r="C10">
        <f>B10*6000</f>
        <v>252.00000000000003</v>
      </c>
      <c r="D10" t="s">
        <v>14</v>
      </c>
      <c r="E10">
        <v>24338381.030000001</v>
      </c>
      <c r="F10">
        <v>260</v>
      </c>
      <c r="G10" t="s">
        <v>22</v>
      </c>
      <c r="H10">
        <v>4898742.25</v>
      </c>
      <c r="I10">
        <v>44</v>
      </c>
      <c r="K10" s="1">
        <f>E10/1000000/C10</f>
        <v>9.6580877103174589E-2</v>
      </c>
      <c r="L10" s="1">
        <f>H10/1000000/C10</f>
        <v>1.9439453373015871E-2</v>
      </c>
      <c r="M10" s="1">
        <f>L10+K10</f>
        <v>0.11602033047619045</v>
      </c>
      <c r="N10">
        <f>F10/C10</f>
        <v>1.0317460317460316</v>
      </c>
      <c r="O10">
        <f>I10/C10</f>
        <v>0.17460317460317459</v>
      </c>
    </row>
    <row r="11" spans="1:15" x14ac:dyDescent="0.2">
      <c r="A11" t="s">
        <v>40</v>
      </c>
      <c r="B11" s="2">
        <v>8.7900000000000006E-2</v>
      </c>
      <c r="C11">
        <f>B11*6000</f>
        <v>527.40000000000009</v>
      </c>
      <c r="D11" t="s">
        <v>14</v>
      </c>
      <c r="E11">
        <v>51241831</v>
      </c>
      <c r="F11">
        <v>569</v>
      </c>
      <c r="J11" t="s">
        <v>17</v>
      </c>
      <c r="K11" s="1">
        <f>E11/1000000/C11</f>
        <v>9.7159330678801642E-2</v>
      </c>
      <c r="L11" s="1">
        <f>H11/1000000/C11</f>
        <v>0</v>
      </c>
      <c r="M11" s="1">
        <f>L11+K11</f>
        <v>9.7159330678801642E-2</v>
      </c>
      <c r="N11">
        <f>F11/C11</f>
        <v>1.078877512324611</v>
      </c>
      <c r="O11">
        <f>I11/C11</f>
        <v>0</v>
      </c>
    </row>
    <row r="12" spans="1:15" x14ac:dyDescent="0.2">
      <c r="A12" t="s">
        <v>43</v>
      </c>
      <c r="B12" s="2">
        <v>0.19989999999999999</v>
      </c>
      <c r="C12">
        <f>B12*6000</f>
        <v>1199.3999999999999</v>
      </c>
      <c r="D12" t="s">
        <v>14</v>
      </c>
      <c r="E12">
        <v>74847363.069999993</v>
      </c>
      <c r="F12">
        <v>494</v>
      </c>
      <c r="G12" t="s">
        <v>15</v>
      </c>
      <c r="H12">
        <v>29574737.68</v>
      </c>
      <c r="I12">
        <v>154</v>
      </c>
      <c r="K12" s="1">
        <f>E12/1000000/C12</f>
        <v>6.2404004560613638E-2</v>
      </c>
      <c r="L12" s="1">
        <f>H12/1000000/C12</f>
        <v>2.4657943705185929E-2</v>
      </c>
      <c r="M12" s="1">
        <f>L12+K12</f>
        <v>8.7061948265799563E-2</v>
      </c>
      <c r="N12">
        <f>F12/C12</f>
        <v>0.41187260296815081</v>
      </c>
      <c r="O12">
        <f>I12/C12</f>
        <v>0.12839753209938304</v>
      </c>
    </row>
    <row r="13" spans="1:15" x14ac:dyDescent="0.2">
      <c r="A13" t="s">
        <v>28</v>
      </c>
      <c r="B13" s="2">
        <v>4.2900000000000001E-2</v>
      </c>
      <c r="C13">
        <f>B13*6000</f>
        <v>257.39999999999998</v>
      </c>
      <c r="D13" t="s">
        <v>14</v>
      </c>
      <c r="E13">
        <v>19837248</v>
      </c>
      <c r="F13">
        <v>226</v>
      </c>
      <c r="G13" t="s">
        <v>29</v>
      </c>
      <c r="H13">
        <v>2119950</v>
      </c>
      <c r="I13">
        <v>25</v>
      </c>
      <c r="K13" s="1">
        <f>E13/1000000/C13</f>
        <v>7.7067785547785553E-2</v>
      </c>
      <c r="L13" s="1">
        <f>H13/1000000/C13</f>
        <v>8.2360139860139861E-3</v>
      </c>
      <c r="M13" s="1">
        <f>L13+K13</f>
        <v>8.5303799533799546E-2</v>
      </c>
      <c r="N13">
        <f>F13/C13</f>
        <v>0.87801087801087807</v>
      </c>
      <c r="O13">
        <f>I13/C13</f>
        <v>9.7125097125097135E-2</v>
      </c>
    </row>
    <row r="14" spans="1:15" x14ac:dyDescent="0.2">
      <c r="A14" t="s">
        <v>26</v>
      </c>
      <c r="B14" s="2">
        <v>2.1999999999999999E-2</v>
      </c>
      <c r="C14">
        <f>B14*6000</f>
        <v>132</v>
      </c>
      <c r="D14" t="s">
        <v>14</v>
      </c>
      <c r="E14">
        <v>10711604.550000001</v>
      </c>
      <c r="F14">
        <v>123</v>
      </c>
      <c r="J14" t="s">
        <v>17</v>
      </c>
      <c r="K14" s="1">
        <f>E14/1000000/C14</f>
        <v>8.1148519318181817E-2</v>
      </c>
      <c r="L14" s="1">
        <f>H14/1000000/C14</f>
        <v>0</v>
      </c>
      <c r="M14" s="1">
        <f>L14+K14</f>
        <v>8.1148519318181817E-2</v>
      </c>
      <c r="N14">
        <f>F14/C14</f>
        <v>0.93181818181818177</v>
      </c>
      <c r="O14">
        <f>I14/C14</f>
        <v>0</v>
      </c>
    </row>
    <row r="15" spans="1:15" x14ac:dyDescent="0.2">
      <c r="A15" t="s">
        <v>13</v>
      </c>
      <c r="B15" s="2">
        <v>6.7699999999999996E-2</v>
      </c>
      <c r="C15">
        <f>B15*6000</f>
        <v>406.2</v>
      </c>
      <c r="D15" t="s">
        <v>14</v>
      </c>
      <c r="E15">
        <v>23047300</v>
      </c>
      <c r="F15">
        <v>695</v>
      </c>
      <c r="G15" t="s">
        <v>15</v>
      </c>
      <c r="H15">
        <v>7871000</v>
      </c>
      <c r="I15">
        <v>40</v>
      </c>
      <c r="K15" s="1">
        <f>E15/1000000/C15</f>
        <v>5.6738798621368783E-2</v>
      </c>
      <c r="L15" s="1">
        <f>H15/1000000/C15</f>
        <v>1.9377154111275236E-2</v>
      </c>
      <c r="M15" s="1">
        <f>L15+K15</f>
        <v>7.6115952732644016E-2</v>
      </c>
      <c r="N15">
        <f>F15/C15</f>
        <v>1.7109798129000493</v>
      </c>
      <c r="O15">
        <f>I15/C15</f>
        <v>9.8473658296405711E-2</v>
      </c>
    </row>
    <row r="16" spans="1:15" x14ac:dyDescent="0.2">
      <c r="A16" t="s">
        <v>23</v>
      </c>
      <c r="B16" s="2">
        <v>3.09E-2</v>
      </c>
      <c r="C16">
        <f>B16*6000</f>
        <v>185.4</v>
      </c>
      <c r="D16" t="s">
        <v>14</v>
      </c>
      <c r="E16">
        <v>11247767</v>
      </c>
      <c r="F16">
        <v>63</v>
      </c>
      <c r="J16" t="s">
        <v>17</v>
      </c>
      <c r="K16" s="1">
        <f>E16/1000000/C16</f>
        <v>6.0667567421790719E-2</v>
      </c>
      <c r="L16" s="1">
        <f>H16/1000000/C16</f>
        <v>0</v>
      </c>
      <c r="M16" s="1">
        <f>L16+K16</f>
        <v>6.0667567421790719E-2</v>
      </c>
      <c r="N16">
        <f>F16/C16</f>
        <v>0.33980582524271846</v>
      </c>
      <c r="O16">
        <f>I16/C16</f>
        <v>0</v>
      </c>
    </row>
    <row r="17" spans="1:15" x14ac:dyDescent="0.2">
      <c r="A17" t="s">
        <v>20</v>
      </c>
      <c r="B17" s="2">
        <v>3.1E-2</v>
      </c>
      <c r="C17">
        <f>B17*6000</f>
        <v>186</v>
      </c>
      <c r="D17" t="s">
        <v>14</v>
      </c>
      <c r="E17">
        <v>10299931</v>
      </c>
      <c r="F17">
        <v>142</v>
      </c>
      <c r="J17" t="s">
        <v>17</v>
      </c>
      <c r="K17" s="1">
        <f>E17/1000000/C17</f>
        <v>5.5375973118279576E-2</v>
      </c>
      <c r="L17" s="1">
        <f>H17/1000000/C17</f>
        <v>0</v>
      </c>
      <c r="M17" s="1">
        <f>L17+K17</f>
        <v>5.5375973118279576E-2</v>
      </c>
      <c r="N17">
        <f>F17/C17</f>
        <v>0.76344086021505375</v>
      </c>
      <c r="O17">
        <f>I17/C17</f>
        <v>0</v>
      </c>
    </row>
    <row r="18" spans="1:15" x14ac:dyDescent="0.2">
      <c r="A18" t="s">
        <v>19</v>
      </c>
      <c r="B18" s="2">
        <v>0.1188</v>
      </c>
      <c r="C18">
        <f>B18*6000</f>
        <v>712.80000000000007</v>
      </c>
      <c r="D18" t="s">
        <v>14</v>
      </c>
      <c r="E18">
        <v>34574136</v>
      </c>
      <c r="F18">
        <v>599</v>
      </c>
      <c r="J18" t="s">
        <v>17</v>
      </c>
      <c r="K18" s="1">
        <f>E18/1000000/C18</f>
        <v>4.8504680134680137E-2</v>
      </c>
      <c r="L18" s="1">
        <f>H18/1000000/C18</f>
        <v>0</v>
      </c>
      <c r="M18" s="1">
        <f>L18+K18</f>
        <v>4.8504680134680137E-2</v>
      </c>
      <c r="N18">
        <f>F18/C18</f>
        <v>0.84034792368125688</v>
      </c>
      <c r="O18">
        <f>I18/C18</f>
        <v>0</v>
      </c>
    </row>
    <row r="19" spans="1:15" x14ac:dyDescent="0.2">
      <c r="A19" t="s">
        <v>33</v>
      </c>
      <c r="B19" s="2">
        <v>5.6500000000000002E-2</v>
      </c>
      <c r="C19">
        <f>B19*6000</f>
        <v>339</v>
      </c>
      <c r="D19" t="s">
        <v>14</v>
      </c>
      <c r="E19">
        <v>15297026</v>
      </c>
      <c r="F19">
        <v>142</v>
      </c>
      <c r="G19" t="s">
        <v>22</v>
      </c>
      <c r="H19">
        <v>818105</v>
      </c>
      <c r="I19">
        <v>14</v>
      </c>
      <c r="K19" s="1">
        <f>E19/1000000/C19</f>
        <v>4.512397050147493E-2</v>
      </c>
      <c r="L19" s="1">
        <f>H19/1000000/C19</f>
        <v>2.4132890855457227E-3</v>
      </c>
      <c r="M19" s="1">
        <f>L19+K19</f>
        <v>4.7537259587020653E-2</v>
      </c>
      <c r="N19">
        <f>F19/C19</f>
        <v>0.41887905604719766</v>
      </c>
      <c r="O19">
        <f>I19/C19</f>
        <v>4.1297935103244837E-2</v>
      </c>
    </row>
    <row r="20" spans="1:15" x14ac:dyDescent="0.2">
      <c r="A20" t="s">
        <v>37</v>
      </c>
      <c r="B20" s="2">
        <v>2.7300000000000001E-2</v>
      </c>
      <c r="C20">
        <f>B20*6000</f>
        <v>163.80000000000001</v>
      </c>
      <c r="D20" t="s">
        <v>14</v>
      </c>
      <c r="G20" t="s">
        <v>15</v>
      </c>
      <c r="H20">
        <v>6077000</v>
      </c>
      <c r="I20">
        <v>54</v>
      </c>
      <c r="K20" s="1">
        <f>E20/1000000/C20</f>
        <v>0</v>
      </c>
      <c r="L20" s="1">
        <f>H20/1000000/C20</f>
        <v>3.7100122100122097E-2</v>
      </c>
      <c r="M20" s="1">
        <f>L20+K20</f>
        <v>3.7100122100122097E-2</v>
      </c>
      <c r="N20">
        <f>F20/C20</f>
        <v>0</v>
      </c>
      <c r="O20">
        <f>I20/C20</f>
        <v>0.32967032967032966</v>
      </c>
    </row>
    <row r="21" spans="1:15" x14ac:dyDescent="0.2">
      <c r="A21" t="s">
        <v>38</v>
      </c>
      <c r="B21" s="2">
        <v>4.3200000000000002E-2</v>
      </c>
      <c r="C21">
        <f>B21*6000</f>
        <v>259.2</v>
      </c>
      <c r="D21" t="s">
        <v>14</v>
      </c>
      <c r="E21">
        <v>9050702</v>
      </c>
      <c r="F21">
        <v>164</v>
      </c>
      <c r="J21" t="s">
        <v>17</v>
      </c>
      <c r="K21" s="1">
        <f>E21/1000000/C21</f>
        <v>3.4917831790123456E-2</v>
      </c>
      <c r="L21" s="1">
        <f>H21/1000000/C21</f>
        <v>0</v>
      </c>
      <c r="M21" s="1">
        <f>L21+K21</f>
        <v>3.4917831790123456E-2</v>
      </c>
      <c r="N21">
        <f>F21/C21</f>
        <v>0.63271604938271608</v>
      </c>
      <c r="O21">
        <f>I21/C21</f>
        <v>0</v>
      </c>
    </row>
    <row r="22" spans="1:15" x14ac:dyDescent="0.2">
      <c r="A22" t="s">
        <v>34</v>
      </c>
      <c r="B22" s="2">
        <v>1.0200000000000001E-2</v>
      </c>
      <c r="C22">
        <f>B22*6000</f>
        <v>61.2</v>
      </c>
      <c r="D22" t="s">
        <v>14</v>
      </c>
      <c r="E22">
        <v>2045853</v>
      </c>
      <c r="F22">
        <v>27</v>
      </c>
      <c r="J22" t="s">
        <v>17</v>
      </c>
      <c r="K22" s="1">
        <f>E22/1000000/C22</f>
        <v>3.3428970588235296E-2</v>
      </c>
      <c r="L22" s="1">
        <f>H22/1000000/C22</f>
        <v>0</v>
      </c>
      <c r="M22" s="1">
        <f>L22+K22</f>
        <v>3.3428970588235296E-2</v>
      </c>
      <c r="N22">
        <f>F22/C22</f>
        <v>0.44117647058823528</v>
      </c>
      <c r="O22">
        <f>I22/C22</f>
        <v>0</v>
      </c>
    </row>
    <row r="23" spans="1:15" x14ac:dyDescent="0.2">
      <c r="A23" t="s">
        <v>16</v>
      </c>
      <c r="B23" s="2">
        <v>1.6000000000000001E-3</v>
      </c>
      <c r="C23">
        <f>B23*6000</f>
        <v>9.6</v>
      </c>
      <c r="D23" t="s">
        <v>14</v>
      </c>
      <c r="E23">
        <v>254320</v>
      </c>
      <c r="F23">
        <v>14</v>
      </c>
      <c r="J23" t="s">
        <v>17</v>
      </c>
      <c r="K23" s="1">
        <f>E23/1000000/C23</f>
        <v>2.6491666666666667E-2</v>
      </c>
      <c r="L23" s="1">
        <f>H23/1000000/C23</f>
        <v>0</v>
      </c>
      <c r="M23" s="1">
        <f>L23+K23</f>
        <v>2.6491666666666667E-2</v>
      </c>
      <c r="N23">
        <f>F23/C23</f>
        <v>1.4583333333333335</v>
      </c>
      <c r="O23">
        <f>I23/C23</f>
        <v>0</v>
      </c>
    </row>
    <row r="24" spans="1:15" x14ac:dyDescent="0.2">
      <c r="A24" t="s">
        <v>18</v>
      </c>
      <c r="B24" s="2">
        <v>5.3E-3</v>
      </c>
      <c r="C24">
        <f>B24*6000</f>
        <v>31.8</v>
      </c>
      <c r="D24" t="s">
        <v>14</v>
      </c>
      <c r="E24">
        <v>822500</v>
      </c>
      <c r="F24">
        <v>32</v>
      </c>
      <c r="J24" t="s">
        <v>17</v>
      </c>
      <c r="K24" s="1">
        <f>E24/1000000/C24</f>
        <v>2.5864779874213838E-2</v>
      </c>
      <c r="L24" s="1">
        <f>H24/1000000/C24</f>
        <v>0</v>
      </c>
      <c r="M24" s="1">
        <f>L24+K24</f>
        <v>2.5864779874213838E-2</v>
      </c>
      <c r="N24">
        <f>F24/C24</f>
        <v>1.0062893081761006</v>
      </c>
      <c r="O24">
        <f>I24/C24</f>
        <v>0</v>
      </c>
    </row>
    <row r="25" spans="1:15" x14ac:dyDescent="0.2">
      <c r="A25" t="s">
        <v>35</v>
      </c>
      <c r="B25" s="2">
        <v>2.8299999999999999E-2</v>
      </c>
      <c r="C25">
        <f>B25*6000</f>
        <v>169.79999999999998</v>
      </c>
      <c r="D25" t="s">
        <v>14</v>
      </c>
      <c r="E25">
        <v>360100</v>
      </c>
      <c r="F25">
        <v>5</v>
      </c>
      <c r="J25" t="s">
        <v>17</v>
      </c>
      <c r="K25" s="1">
        <f>E25/1000000/C25</f>
        <v>2.1207302709069496E-3</v>
      </c>
      <c r="L25" s="1">
        <f>H25/1000000/C25</f>
        <v>0</v>
      </c>
      <c r="M25" s="1">
        <f>L25+K25</f>
        <v>2.1207302709069496E-3</v>
      </c>
      <c r="N25">
        <f>F25/C25</f>
        <v>2.9446407538280334E-2</v>
      </c>
      <c r="O25">
        <f>I25/C25</f>
        <v>0</v>
      </c>
    </row>
    <row r="26" spans="1:15" x14ac:dyDescent="0.2">
      <c r="A26" t="s">
        <v>31</v>
      </c>
      <c r="B26" s="2">
        <v>4.5999999999999999E-3</v>
      </c>
      <c r="C26">
        <f>B26*6000</f>
        <v>27.599999999999998</v>
      </c>
      <c r="D26" t="s">
        <v>14</v>
      </c>
      <c r="J26" t="s">
        <v>17</v>
      </c>
      <c r="K26" s="1">
        <f>E26/1000000/C26</f>
        <v>0</v>
      </c>
      <c r="L26" s="1">
        <f>H26/1000000/C26</f>
        <v>0</v>
      </c>
      <c r="M26" s="1">
        <f>L26+K26</f>
        <v>0</v>
      </c>
      <c r="N26">
        <f>F26/C26</f>
        <v>0</v>
      </c>
      <c r="O26">
        <f>I26/C26</f>
        <v>0</v>
      </c>
    </row>
    <row r="27" spans="1:15" x14ac:dyDescent="0.2">
      <c r="A27" t="s">
        <v>32</v>
      </c>
      <c r="B27" s="2">
        <v>4.0000000000000001E-3</v>
      </c>
      <c r="C27">
        <f>B27*6000</f>
        <v>24</v>
      </c>
      <c r="D27" t="s">
        <v>14</v>
      </c>
      <c r="J27" t="s">
        <v>17</v>
      </c>
      <c r="K27" s="1">
        <f>E27/1000000/C27</f>
        <v>0</v>
      </c>
      <c r="L27" s="1">
        <f>H27/1000000/C27</f>
        <v>0</v>
      </c>
      <c r="M27" s="1">
        <f>L27+K27</f>
        <v>0</v>
      </c>
      <c r="N27">
        <f>F27/C27</f>
        <v>0</v>
      </c>
      <c r="O27">
        <f>I27/C27</f>
        <v>0</v>
      </c>
    </row>
    <row r="28" spans="1:15" x14ac:dyDescent="0.2">
      <c r="M28" s="1"/>
    </row>
  </sheetData>
  <sortState xmlns:xlrd2="http://schemas.microsoft.com/office/spreadsheetml/2017/richdata2" ref="A2:O27">
    <sortCondition descending="1" ref="M1:M27"/>
  </sortState>
  <pageMargins left="0.78740157499999996" right="0.78740157499999996" top="0.984251969" bottom="0.984251969" header="0.4921259845" footer="0.492125984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CA53-61B6-B445-B5EC-29B98C10D447}">
  <dimension ref="A1:O28"/>
  <sheetViews>
    <sheetView workbookViewId="0">
      <selection activeCell="R25" sqref="R25"/>
    </sheetView>
  </sheetViews>
  <sheetFormatPr baseColWidth="10" defaultRowHeight="16" x14ac:dyDescent="0.2"/>
  <cols>
    <col min="3" max="3" width="14.1640625" customWidth="1"/>
  </cols>
  <sheetData>
    <row r="1" spans="1:1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</v>
      </c>
      <c r="H1" s="3" t="s">
        <v>6</v>
      </c>
      <c r="I1" s="3" t="s">
        <v>5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x14ac:dyDescent="0.2">
      <c r="A2" t="s">
        <v>31</v>
      </c>
      <c r="B2" s="4">
        <v>4.5999999999999999E-3</v>
      </c>
      <c r="C2">
        <f>B2*6000</f>
        <v>27.599999999999998</v>
      </c>
      <c r="D2" t="s">
        <v>14</v>
      </c>
      <c r="E2">
        <v>8558400</v>
      </c>
      <c r="F2">
        <v>120</v>
      </c>
      <c r="H2">
        <v>3705500</v>
      </c>
      <c r="I2">
        <v>21</v>
      </c>
      <c r="J2" t="s">
        <v>17</v>
      </c>
      <c r="K2" s="1">
        <f>E2/1000000/C2</f>
        <v>0.31008695652173918</v>
      </c>
      <c r="L2" s="1">
        <f>H2/1000000/C2</f>
        <v>0.13425724637681161</v>
      </c>
      <c r="M2" s="1">
        <f>L2+K2</f>
        <v>0.44434420289855081</v>
      </c>
      <c r="N2">
        <f>F2/C2</f>
        <v>4.3478260869565224</v>
      </c>
      <c r="O2">
        <f>I2/C2</f>
        <v>0.76086956521739135</v>
      </c>
    </row>
    <row r="3" spans="1:15" x14ac:dyDescent="0.2">
      <c r="A3" t="s">
        <v>41</v>
      </c>
      <c r="B3" s="4">
        <v>3.15E-2</v>
      </c>
      <c r="C3">
        <f>B3*6000</f>
        <v>189</v>
      </c>
      <c r="D3" t="s">
        <v>14</v>
      </c>
      <c r="E3">
        <v>69746162.5</v>
      </c>
      <c r="F3">
        <v>1808</v>
      </c>
      <c r="J3" t="s">
        <v>17</v>
      </c>
      <c r="K3" s="1">
        <f>E3/1000000/C3</f>
        <v>0.36902731481481482</v>
      </c>
      <c r="L3" s="1">
        <f>H3/1000000/C3</f>
        <v>0</v>
      </c>
      <c r="M3" s="1">
        <f>L3+K3</f>
        <v>0.36902731481481482</v>
      </c>
      <c r="N3">
        <f>F3/C3</f>
        <v>9.5661375661375665</v>
      </c>
      <c r="O3">
        <f>I3/C3</f>
        <v>0</v>
      </c>
    </row>
    <row r="4" spans="1:15" x14ac:dyDescent="0.2">
      <c r="A4" t="s">
        <v>36</v>
      </c>
      <c r="B4" s="4">
        <v>1.5599999999999999E-2</v>
      </c>
      <c r="C4">
        <f>B4*6000</f>
        <v>93.6</v>
      </c>
      <c r="D4" t="s">
        <v>14</v>
      </c>
      <c r="E4">
        <v>33800900</v>
      </c>
      <c r="F4">
        <v>589</v>
      </c>
      <c r="J4" t="s">
        <v>17</v>
      </c>
      <c r="K4" s="1">
        <f>E4/1000000/C4</f>
        <v>0.36112072649572652</v>
      </c>
      <c r="L4" s="1">
        <f>H4/1000000/C4</f>
        <v>0</v>
      </c>
      <c r="M4" s="1">
        <f>L4+K4</f>
        <v>0.36112072649572652</v>
      </c>
      <c r="N4">
        <f>F4/C4</f>
        <v>6.2927350427350435</v>
      </c>
      <c r="O4">
        <f>I4/C4</f>
        <v>0</v>
      </c>
    </row>
    <row r="5" spans="1:15" x14ac:dyDescent="0.2">
      <c r="A5" t="s">
        <v>23</v>
      </c>
      <c r="B5" s="4">
        <v>3.09E-2</v>
      </c>
      <c r="C5">
        <f>B5*6000</f>
        <v>185.4</v>
      </c>
      <c r="D5" t="s">
        <v>14</v>
      </c>
      <c r="E5">
        <v>66081175</v>
      </c>
      <c r="F5">
        <v>349</v>
      </c>
      <c r="J5" t="s">
        <v>17</v>
      </c>
      <c r="K5" s="1">
        <f>E5/1000000/C5</f>
        <v>0.35642489212513484</v>
      </c>
      <c r="L5" s="1">
        <f>H5/1000000/C5</f>
        <v>0</v>
      </c>
      <c r="M5" s="1">
        <f>L5+K5</f>
        <v>0.35642489212513484</v>
      </c>
      <c r="N5">
        <f>F5/C5</f>
        <v>1.8824163969795038</v>
      </c>
      <c r="O5">
        <f>I5/C5</f>
        <v>0</v>
      </c>
    </row>
    <row r="6" spans="1:15" x14ac:dyDescent="0.2">
      <c r="A6" t="s">
        <v>39</v>
      </c>
      <c r="B6" s="4">
        <v>3.3E-3</v>
      </c>
      <c r="C6">
        <f>B6*6000</f>
        <v>19.8</v>
      </c>
      <c r="D6" t="s">
        <v>14</v>
      </c>
      <c r="E6">
        <v>4983898</v>
      </c>
      <c r="F6">
        <v>105</v>
      </c>
      <c r="G6" t="s">
        <v>15</v>
      </c>
      <c r="H6">
        <v>150000</v>
      </c>
      <c r="I6">
        <v>1</v>
      </c>
      <c r="K6" s="1">
        <f>E6/1000000/C6</f>
        <v>0.25171202020202021</v>
      </c>
      <c r="L6" s="1">
        <f>H6/1000000/C6</f>
        <v>7.5757575757575751E-3</v>
      </c>
      <c r="M6" s="1">
        <f>L6+K6</f>
        <v>0.25928777777777778</v>
      </c>
      <c r="N6">
        <f>F6/C6</f>
        <v>5.3030303030303028</v>
      </c>
      <c r="O6">
        <f>I6/C6</f>
        <v>5.0505050505050504E-2</v>
      </c>
    </row>
    <row r="7" spans="1:15" x14ac:dyDescent="0.2">
      <c r="A7" t="s">
        <v>26</v>
      </c>
      <c r="B7" s="4">
        <v>2.1999999999999999E-2</v>
      </c>
      <c r="C7">
        <f>B7*6000</f>
        <v>132</v>
      </c>
      <c r="D7" t="s">
        <v>14</v>
      </c>
      <c r="E7">
        <v>31771490.27</v>
      </c>
      <c r="F7">
        <v>349</v>
      </c>
      <c r="J7" t="s">
        <v>17</v>
      </c>
      <c r="K7" s="1">
        <f>E7/1000000/C7</f>
        <v>0.24069310810606062</v>
      </c>
      <c r="L7" s="1">
        <f>H7/1000000/C7</f>
        <v>0</v>
      </c>
      <c r="M7" s="1">
        <f>L7+K7</f>
        <v>0.24069310810606062</v>
      </c>
      <c r="N7">
        <f>F7/C7</f>
        <v>2.643939393939394</v>
      </c>
      <c r="O7">
        <f>I7/C7</f>
        <v>0</v>
      </c>
    </row>
    <row r="8" spans="1:15" x14ac:dyDescent="0.2">
      <c r="A8" t="s">
        <v>25</v>
      </c>
      <c r="B8" s="4">
        <v>4.3E-3</v>
      </c>
      <c r="C8">
        <f>B8*6000</f>
        <v>25.8</v>
      </c>
      <c r="D8" t="s">
        <v>14</v>
      </c>
      <c r="E8">
        <v>5118504</v>
      </c>
      <c r="F8">
        <v>126</v>
      </c>
      <c r="J8" t="s">
        <v>17</v>
      </c>
      <c r="K8" s="1">
        <f>E8/1000000/C8</f>
        <v>0.19839162790697673</v>
      </c>
      <c r="L8" s="1">
        <f>H8/1000000/C8</f>
        <v>0</v>
      </c>
      <c r="M8" s="1">
        <f>L8+K8</f>
        <v>0.19839162790697673</v>
      </c>
      <c r="N8">
        <f>F8/C8</f>
        <v>4.8837209302325579</v>
      </c>
      <c r="O8">
        <f>I8/C8</f>
        <v>0</v>
      </c>
    </row>
    <row r="9" spans="1:15" x14ac:dyDescent="0.2">
      <c r="A9" t="s">
        <v>24</v>
      </c>
      <c r="B9" s="4">
        <v>6.7900000000000002E-2</v>
      </c>
      <c r="C9">
        <f>B9*6000</f>
        <v>407.40000000000003</v>
      </c>
      <c r="D9" t="s">
        <v>14</v>
      </c>
      <c r="E9">
        <v>74811678</v>
      </c>
      <c r="F9">
        <v>675</v>
      </c>
      <c r="J9" t="s">
        <v>17</v>
      </c>
      <c r="K9" s="1">
        <f>E9/1000000/C9</f>
        <v>0.18363200294550808</v>
      </c>
      <c r="L9" s="1">
        <f>H9/1000000/C9</f>
        <v>0</v>
      </c>
      <c r="M9" s="1">
        <f>L9+K9</f>
        <v>0.18363200294550808</v>
      </c>
      <c r="N9">
        <f>F9/C9</f>
        <v>1.6568483063328423</v>
      </c>
      <c r="O9">
        <f>I9/C9</f>
        <v>0</v>
      </c>
    </row>
    <row r="10" spans="1:15" x14ac:dyDescent="0.2">
      <c r="A10" t="s">
        <v>33</v>
      </c>
      <c r="B10" s="4">
        <v>5.6500000000000002E-2</v>
      </c>
      <c r="C10">
        <f>B10*6000</f>
        <v>339</v>
      </c>
      <c r="D10" t="s">
        <v>14</v>
      </c>
      <c r="E10">
        <v>52369026</v>
      </c>
      <c r="F10">
        <v>693</v>
      </c>
      <c r="G10" t="s">
        <v>22</v>
      </c>
      <c r="H10">
        <v>8009905</v>
      </c>
      <c r="I10">
        <v>44</v>
      </c>
      <c r="K10" s="1">
        <f>E10/1000000/C10</f>
        <v>0.15448090265486725</v>
      </c>
      <c r="L10" s="1">
        <f>H10/1000000/C10</f>
        <v>2.3628038348082595E-2</v>
      </c>
      <c r="M10" s="1">
        <f>L10+K10</f>
        <v>0.17810894100294983</v>
      </c>
      <c r="N10">
        <f>F10/C10</f>
        <v>2.0442477876106193</v>
      </c>
      <c r="O10">
        <f>I10/C10</f>
        <v>0.12979351032448377</v>
      </c>
    </row>
    <row r="11" spans="1:15" x14ac:dyDescent="0.2">
      <c r="A11" t="s">
        <v>27</v>
      </c>
      <c r="B11" s="4">
        <v>7.4000000000000003E-3</v>
      </c>
      <c r="C11">
        <f>B11*6000</f>
        <v>44.4</v>
      </c>
      <c r="D11" t="s">
        <v>14</v>
      </c>
      <c r="E11">
        <v>7688431.6699999999</v>
      </c>
      <c r="F11">
        <v>216</v>
      </c>
      <c r="J11" t="s">
        <v>17</v>
      </c>
      <c r="K11" s="1">
        <f>E11/1000000/C11</f>
        <v>0.17316287545045045</v>
      </c>
      <c r="L11" s="1">
        <f>H11/1000000/C11</f>
        <v>0</v>
      </c>
      <c r="M11" s="1">
        <f>L11+K11</f>
        <v>0.17316287545045045</v>
      </c>
      <c r="N11">
        <f>F11/C11</f>
        <v>4.8648648648648649</v>
      </c>
      <c r="O11">
        <f>I11/C11</f>
        <v>0</v>
      </c>
    </row>
    <row r="12" spans="1:15" x14ac:dyDescent="0.2">
      <c r="A12" t="s">
        <v>30</v>
      </c>
      <c r="B12" s="4">
        <v>2.2200000000000001E-2</v>
      </c>
      <c r="C12">
        <f>B12*6000</f>
        <v>133.20000000000002</v>
      </c>
      <c r="D12" t="s">
        <v>14</v>
      </c>
      <c r="E12">
        <v>22992433.210000001</v>
      </c>
      <c r="F12">
        <v>480</v>
      </c>
      <c r="J12" t="s">
        <v>17</v>
      </c>
      <c r="K12" s="1">
        <f>E12/1000000/C12</f>
        <v>0.17261586493993994</v>
      </c>
      <c r="L12" s="1">
        <f>H12/1000000/C12</f>
        <v>0</v>
      </c>
      <c r="M12" s="1">
        <f>L12+K12</f>
        <v>0.17261586493993994</v>
      </c>
      <c r="N12">
        <f>F12/C12</f>
        <v>3.6036036036036032</v>
      </c>
      <c r="O12">
        <f>I12/C12</f>
        <v>0</v>
      </c>
    </row>
    <row r="13" spans="1:15" x14ac:dyDescent="0.2">
      <c r="A13" t="s">
        <v>42</v>
      </c>
      <c r="B13" s="4">
        <v>2.4E-2</v>
      </c>
      <c r="C13">
        <f>B13*6000</f>
        <v>144</v>
      </c>
      <c r="D13" t="s">
        <v>14</v>
      </c>
      <c r="E13">
        <v>20691300</v>
      </c>
      <c r="F13">
        <v>240</v>
      </c>
      <c r="G13" t="s">
        <v>15</v>
      </c>
      <c r="H13">
        <v>3909100</v>
      </c>
      <c r="I13">
        <v>19</v>
      </c>
      <c r="K13" s="1">
        <f>E13/1000000/C13</f>
        <v>0.14368958333333332</v>
      </c>
      <c r="L13" s="1">
        <f>H13/1000000/C13</f>
        <v>2.7146527777777776E-2</v>
      </c>
      <c r="M13" s="1">
        <f>L13+K13</f>
        <v>0.17083611111111108</v>
      </c>
      <c r="N13">
        <f>F13/C13</f>
        <v>1.6666666666666667</v>
      </c>
      <c r="O13">
        <f>I13/C13</f>
        <v>0.13194444444444445</v>
      </c>
    </row>
    <row r="14" spans="1:15" x14ac:dyDescent="0.2">
      <c r="A14" t="s">
        <v>28</v>
      </c>
      <c r="B14" s="4">
        <v>4.2900000000000001E-2</v>
      </c>
      <c r="C14">
        <f>B14*6000</f>
        <v>257.39999999999998</v>
      </c>
      <c r="D14" t="s">
        <v>14</v>
      </c>
      <c r="E14">
        <v>41748667</v>
      </c>
      <c r="F14">
        <v>485</v>
      </c>
      <c r="G14" t="s">
        <v>29</v>
      </c>
      <c r="H14">
        <v>2119950</v>
      </c>
      <c r="I14">
        <v>25</v>
      </c>
      <c r="K14" s="1">
        <f>E14/1000000/C14</f>
        <v>0.1621937334887335</v>
      </c>
      <c r="L14" s="1">
        <f>H14/1000000/C14</f>
        <v>8.2360139860139861E-3</v>
      </c>
      <c r="M14" s="1">
        <f>L14+K14</f>
        <v>0.17042974747474748</v>
      </c>
      <c r="N14">
        <f>F14/C14</f>
        <v>1.8842268842268843</v>
      </c>
      <c r="O14">
        <f>I14/C14</f>
        <v>9.7125097125097135E-2</v>
      </c>
    </row>
    <row r="15" spans="1:15" x14ac:dyDescent="0.2">
      <c r="A15" t="s">
        <v>20</v>
      </c>
      <c r="B15" s="4">
        <v>3.1E-2</v>
      </c>
      <c r="C15">
        <f>B15*6000</f>
        <v>186</v>
      </c>
      <c r="D15" t="s">
        <v>14</v>
      </c>
      <c r="E15">
        <v>29532156</v>
      </c>
      <c r="F15">
        <v>430</v>
      </c>
      <c r="J15" t="s">
        <v>17</v>
      </c>
      <c r="K15" s="1">
        <f>E15/1000000/C15</f>
        <v>0.15877503225806452</v>
      </c>
      <c r="L15" s="1">
        <f>H15/1000000/C15</f>
        <v>0</v>
      </c>
      <c r="M15" s="1">
        <f>L15+K15</f>
        <v>0.15877503225806452</v>
      </c>
      <c r="N15">
        <f>F15/C15</f>
        <v>2.3118279569892475</v>
      </c>
      <c r="O15">
        <f>I15/C15</f>
        <v>0</v>
      </c>
    </row>
    <row r="16" spans="1:15" x14ac:dyDescent="0.2">
      <c r="A16" t="s">
        <v>13</v>
      </c>
      <c r="B16" s="4">
        <v>6.7699999999999996E-2</v>
      </c>
      <c r="C16">
        <f>B16*6000</f>
        <v>406.2</v>
      </c>
      <c r="D16" t="s">
        <v>14</v>
      </c>
      <c r="E16">
        <v>49275500</v>
      </c>
      <c r="F16">
        <v>1320</v>
      </c>
      <c r="G16" t="s">
        <v>15</v>
      </c>
      <c r="H16">
        <v>11201000</v>
      </c>
      <c r="I16">
        <v>69</v>
      </c>
      <c r="K16" s="1">
        <f>E16/1000000/C16</f>
        <v>0.1213084687346135</v>
      </c>
      <c r="L16" s="1">
        <f>H16/1000000/C16</f>
        <v>2.757508616445101E-2</v>
      </c>
      <c r="M16" s="1">
        <f>L16+K16</f>
        <v>0.14888355489906452</v>
      </c>
      <c r="N16">
        <f>F16/C16</f>
        <v>3.2496307237813884</v>
      </c>
      <c r="O16">
        <f>I16/C16</f>
        <v>0.16986706056129985</v>
      </c>
    </row>
    <row r="17" spans="1:15" x14ac:dyDescent="0.2">
      <c r="A17" t="s">
        <v>38</v>
      </c>
      <c r="B17" s="4">
        <v>4.3200000000000002E-2</v>
      </c>
      <c r="C17">
        <f>B17*6000</f>
        <v>259.2</v>
      </c>
      <c r="D17" t="s">
        <v>14</v>
      </c>
      <c r="E17">
        <v>36065541.310000002</v>
      </c>
      <c r="F17">
        <v>624</v>
      </c>
      <c r="J17" t="s">
        <v>17</v>
      </c>
      <c r="K17" s="1">
        <f>E17/1000000/C17</f>
        <v>0.13914174888117284</v>
      </c>
      <c r="L17" s="1">
        <f>H17/1000000/C17</f>
        <v>0</v>
      </c>
      <c r="M17" s="1">
        <f>L17+K17</f>
        <v>0.13914174888117284</v>
      </c>
      <c r="N17">
        <f>F17/C17</f>
        <v>2.4074074074074074</v>
      </c>
      <c r="O17">
        <f>I17/C17</f>
        <v>0</v>
      </c>
    </row>
    <row r="18" spans="1:15" x14ac:dyDescent="0.2">
      <c r="A18" t="s">
        <v>19</v>
      </c>
      <c r="B18" s="4">
        <v>0.1188</v>
      </c>
      <c r="C18">
        <f>B18*6000</f>
        <v>712.80000000000007</v>
      </c>
      <c r="D18" t="s">
        <v>14</v>
      </c>
      <c r="E18">
        <v>88712140</v>
      </c>
      <c r="F18">
        <v>1349</v>
      </c>
      <c r="J18" t="s">
        <v>17</v>
      </c>
      <c r="K18" s="1">
        <f>E18/1000000/C18</f>
        <v>0.12445586419753087</v>
      </c>
      <c r="L18" s="1">
        <f>H18/1000000/C18</f>
        <v>0</v>
      </c>
      <c r="M18" s="1">
        <f>L18+K18</f>
        <v>0.12445586419753087</v>
      </c>
      <c r="N18">
        <f>F18/C18</f>
        <v>1.8925364758698091</v>
      </c>
      <c r="O18">
        <f>I18/C18</f>
        <v>0</v>
      </c>
    </row>
    <row r="19" spans="1:15" x14ac:dyDescent="0.2">
      <c r="A19" t="s">
        <v>21</v>
      </c>
      <c r="B19" s="4">
        <v>4.2000000000000003E-2</v>
      </c>
      <c r="C19">
        <f>B19*6000</f>
        <v>252.00000000000003</v>
      </c>
      <c r="D19" t="s">
        <v>14</v>
      </c>
      <c r="E19">
        <v>24338381.030000001</v>
      </c>
      <c r="F19">
        <v>260</v>
      </c>
      <c r="G19" t="s">
        <v>22</v>
      </c>
      <c r="H19">
        <v>4898742.25</v>
      </c>
      <c r="I19">
        <v>44</v>
      </c>
      <c r="K19" s="1">
        <f>E19/1000000/C19</f>
        <v>9.6580877103174589E-2</v>
      </c>
      <c r="L19" s="1">
        <f>H19/1000000/C19</f>
        <v>1.9439453373015871E-2</v>
      </c>
      <c r="M19" s="1">
        <f>L19+K19</f>
        <v>0.11602033047619045</v>
      </c>
      <c r="N19">
        <f>F19/C19</f>
        <v>1.0317460317460316</v>
      </c>
      <c r="O19">
        <f>I19/C19</f>
        <v>0.17460317460317459</v>
      </c>
    </row>
    <row r="20" spans="1:15" x14ac:dyDescent="0.2">
      <c r="A20" t="s">
        <v>35</v>
      </c>
      <c r="B20" s="4">
        <v>2.8299999999999999E-2</v>
      </c>
      <c r="C20">
        <f>B20*6000</f>
        <v>169.79999999999998</v>
      </c>
      <c r="D20" t="s">
        <v>14</v>
      </c>
      <c r="E20">
        <v>18041706.780000001</v>
      </c>
      <c r="F20">
        <v>266</v>
      </c>
      <c r="J20" t="s">
        <v>17</v>
      </c>
      <c r="K20" s="1">
        <f>E20/1000000/C20</f>
        <v>0.10625269010600709</v>
      </c>
      <c r="L20" s="1">
        <f>H20/1000000/C20</f>
        <v>0</v>
      </c>
      <c r="M20" s="1">
        <f>L20+K20</f>
        <v>0.10625269010600709</v>
      </c>
      <c r="N20">
        <f>F20/C20</f>
        <v>1.5665488810365138</v>
      </c>
      <c r="O20">
        <f>I20/C20</f>
        <v>0</v>
      </c>
    </row>
    <row r="21" spans="1:15" x14ac:dyDescent="0.2">
      <c r="A21" t="s">
        <v>40</v>
      </c>
      <c r="B21" s="4">
        <v>8.7900000000000006E-2</v>
      </c>
      <c r="C21">
        <f>B21*6000</f>
        <v>527.40000000000009</v>
      </c>
      <c r="D21" t="s">
        <v>14</v>
      </c>
      <c r="E21">
        <v>52822773</v>
      </c>
      <c r="F21">
        <v>827</v>
      </c>
      <c r="J21" t="s">
        <v>17</v>
      </c>
      <c r="K21" s="1">
        <f>E21/1000000/C21</f>
        <v>0.10015694539249145</v>
      </c>
      <c r="L21" s="1">
        <f>H21/1000000/C21</f>
        <v>0</v>
      </c>
      <c r="M21" s="1">
        <f>L21+K21</f>
        <v>0.10015694539249145</v>
      </c>
      <c r="N21">
        <f>F21/C21</f>
        <v>1.5680697762609022</v>
      </c>
      <c r="O21">
        <f>I21/C21</f>
        <v>0</v>
      </c>
    </row>
    <row r="22" spans="1:15" x14ac:dyDescent="0.2">
      <c r="A22" t="s">
        <v>43</v>
      </c>
      <c r="B22" s="4">
        <v>0.19989999999999999</v>
      </c>
      <c r="C22">
        <f>B22*6000</f>
        <v>1199.3999999999999</v>
      </c>
      <c r="D22" t="s">
        <v>14</v>
      </c>
      <c r="E22">
        <v>74847363.069999993</v>
      </c>
      <c r="F22">
        <v>494</v>
      </c>
      <c r="G22" t="s">
        <v>15</v>
      </c>
      <c r="H22">
        <v>29574737.68</v>
      </c>
      <c r="I22">
        <v>154</v>
      </c>
      <c r="K22" s="1">
        <f>E22/1000000/C22</f>
        <v>6.2404004560613638E-2</v>
      </c>
      <c r="L22" s="1">
        <f>H22/1000000/C22</f>
        <v>2.4657943705185929E-2</v>
      </c>
      <c r="M22" s="1">
        <f>L22+K22</f>
        <v>8.7061948265799563E-2</v>
      </c>
      <c r="N22">
        <f>F22/C22</f>
        <v>0.41187260296815081</v>
      </c>
      <c r="O22">
        <f>I22/C22</f>
        <v>0.12839753209938304</v>
      </c>
    </row>
    <row r="23" spans="1:15" x14ac:dyDescent="0.2">
      <c r="A23" t="s">
        <v>34</v>
      </c>
      <c r="B23" s="4">
        <v>1.0200000000000001E-2</v>
      </c>
      <c r="C23">
        <f>B23*6000</f>
        <v>61.2</v>
      </c>
      <c r="D23" t="s">
        <v>14</v>
      </c>
      <c r="E23">
        <v>5016220</v>
      </c>
      <c r="F23">
        <v>78</v>
      </c>
      <c r="J23" t="s">
        <v>17</v>
      </c>
      <c r="K23" s="1">
        <f>E23/1000000/C23</f>
        <v>8.1964379084967315E-2</v>
      </c>
      <c r="L23" s="1">
        <f>H23/1000000/C23</f>
        <v>0</v>
      </c>
      <c r="M23" s="1">
        <f>L23+K23</f>
        <v>8.1964379084967315E-2</v>
      </c>
      <c r="N23">
        <f>F23/C23</f>
        <v>1.2745098039215685</v>
      </c>
      <c r="O23">
        <f>I23/C23</f>
        <v>0</v>
      </c>
    </row>
    <row r="24" spans="1:15" x14ac:dyDescent="0.2">
      <c r="A24" t="s">
        <v>16</v>
      </c>
      <c r="B24" s="4">
        <v>1.6000000000000001E-3</v>
      </c>
      <c r="C24">
        <f>B24*6000</f>
        <v>9.6</v>
      </c>
      <c r="D24" t="s">
        <v>14</v>
      </c>
      <c r="E24">
        <v>643220</v>
      </c>
      <c r="F24">
        <v>40</v>
      </c>
      <c r="J24" t="s">
        <v>17</v>
      </c>
      <c r="K24" s="1">
        <f>E24/1000000/C24</f>
        <v>6.7002083333333337E-2</v>
      </c>
      <c r="L24" s="1">
        <f>H24/1000000/C24</f>
        <v>0</v>
      </c>
      <c r="M24" s="1">
        <f>L24+K24</f>
        <v>6.7002083333333337E-2</v>
      </c>
      <c r="N24">
        <f>F24/C24</f>
        <v>4.166666666666667</v>
      </c>
      <c r="O24">
        <f>I24/C24</f>
        <v>0</v>
      </c>
    </row>
    <row r="25" spans="1:15" x14ac:dyDescent="0.2">
      <c r="A25" t="s">
        <v>37</v>
      </c>
      <c r="B25" s="4">
        <v>2.7300000000000001E-2</v>
      </c>
      <c r="C25">
        <f>B25*6000</f>
        <v>163.80000000000001</v>
      </c>
      <c r="D25" t="s">
        <v>14</v>
      </c>
      <c r="G25" t="s">
        <v>15</v>
      </c>
      <c r="H25">
        <v>8226245</v>
      </c>
      <c r="I25">
        <v>82</v>
      </c>
      <c r="K25" s="1">
        <f>E25/1000000/C25</f>
        <v>0</v>
      </c>
      <c r="L25" s="1">
        <f>H25/1000000/C25</f>
        <v>5.0221275946275942E-2</v>
      </c>
      <c r="M25" s="1">
        <f>L25+K25</f>
        <v>5.0221275946275942E-2</v>
      </c>
      <c r="N25">
        <f>F25/C25</f>
        <v>0</v>
      </c>
      <c r="O25">
        <f>I25/C25</f>
        <v>0.50061050061050061</v>
      </c>
    </row>
    <row r="26" spans="1:15" x14ac:dyDescent="0.2">
      <c r="A26" t="s">
        <v>18</v>
      </c>
      <c r="B26" s="4">
        <v>5.3E-3</v>
      </c>
      <c r="C26">
        <f>B26*6000</f>
        <v>31.8</v>
      </c>
      <c r="D26" t="s">
        <v>14</v>
      </c>
      <c r="E26">
        <v>822500</v>
      </c>
      <c r="F26">
        <v>32</v>
      </c>
      <c r="J26" t="s">
        <v>17</v>
      </c>
      <c r="K26" s="1">
        <f>E26/1000000/C26</f>
        <v>2.5864779874213838E-2</v>
      </c>
      <c r="L26" s="1">
        <f>H26/1000000/C26</f>
        <v>0</v>
      </c>
      <c r="M26" s="1">
        <f>L26+K26</f>
        <v>2.5864779874213838E-2</v>
      </c>
      <c r="N26">
        <f>F26/C26</f>
        <v>1.0062893081761006</v>
      </c>
      <c r="O26">
        <f>I26/C26</f>
        <v>0</v>
      </c>
    </row>
    <row r="27" spans="1:15" x14ac:dyDescent="0.2">
      <c r="A27" t="s">
        <v>32</v>
      </c>
      <c r="B27" s="4">
        <v>4.0000000000000001E-3</v>
      </c>
      <c r="C27">
        <f>B27*6000</f>
        <v>24</v>
      </c>
      <c r="D27" t="s">
        <v>14</v>
      </c>
      <c r="J27" t="s">
        <v>17</v>
      </c>
      <c r="K27" s="1">
        <f>E27/1000000/C27</f>
        <v>0</v>
      </c>
      <c r="L27" s="1">
        <f>H27/1000000/C27</f>
        <v>0</v>
      </c>
      <c r="M27" s="1">
        <f>L27+K27</f>
        <v>0</v>
      </c>
      <c r="N27">
        <f>F27/C27</f>
        <v>0</v>
      </c>
      <c r="O27">
        <f>I27/C27</f>
        <v>0</v>
      </c>
    </row>
    <row r="28" spans="1:15" x14ac:dyDescent="0.2">
      <c r="M28" s="1"/>
    </row>
  </sheetData>
  <sortState xmlns:xlrd2="http://schemas.microsoft.com/office/spreadsheetml/2017/richdata2" ref="A2:O27">
    <sortCondition descending="1" ref="M1:M27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1243-F500-C748-923C-49CED01812BD}">
  <dimension ref="A1:O28"/>
  <sheetViews>
    <sheetView tabSelected="1" zoomScale="108" zoomScaleNormal="240" workbookViewId="0">
      <selection activeCell="J64" sqref="J64"/>
    </sheetView>
  </sheetViews>
  <sheetFormatPr baseColWidth="10" defaultRowHeight="16" x14ac:dyDescent="0.2"/>
  <cols>
    <col min="2" max="2" width="13.5" customWidth="1"/>
    <col min="3" max="3" width="14.1640625" customWidth="1"/>
    <col min="5" max="5" width="14.83203125" bestFit="1" customWidth="1"/>
    <col min="6" max="6" width="11" bestFit="1" customWidth="1"/>
    <col min="8" max="8" width="14.1640625" bestFit="1" customWidth="1"/>
    <col min="9" max="9" width="11" bestFit="1" customWidth="1"/>
    <col min="11" max="15" width="11" bestFit="1" customWidth="1"/>
  </cols>
  <sheetData>
    <row r="1" spans="1:1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</v>
      </c>
      <c r="H1" s="3" t="s">
        <v>6</v>
      </c>
      <c r="I1" s="3" t="s">
        <v>5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x14ac:dyDescent="0.2">
      <c r="A2" t="s">
        <v>41</v>
      </c>
      <c r="B2" s="4">
        <v>3.15E-2</v>
      </c>
      <c r="C2">
        <f t="shared" ref="C2:C27" si="0">B2*6000</f>
        <v>189</v>
      </c>
      <c r="D2" t="s">
        <v>14</v>
      </c>
      <c r="E2" s="5">
        <v>110818616.5</v>
      </c>
      <c r="F2">
        <v>2388</v>
      </c>
      <c r="H2" s="6">
        <v>2932182</v>
      </c>
      <c r="I2">
        <v>13</v>
      </c>
      <c r="J2" t="s">
        <v>17</v>
      </c>
      <c r="K2" s="1">
        <f t="shared" ref="K2:K27" si="1">E2/1000000/C2</f>
        <v>0.58634188624338623</v>
      </c>
      <c r="L2" s="1">
        <f t="shared" ref="L2:L27" si="2">H2/1000000/C2</f>
        <v>1.5514190476190477E-2</v>
      </c>
      <c r="M2" s="1">
        <f t="shared" ref="M2:M27" si="3">L2+K2</f>
        <v>0.60185607671957675</v>
      </c>
      <c r="N2">
        <f t="shared" ref="N2:N27" si="4">F2/C2</f>
        <v>12.634920634920634</v>
      </c>
      <c r="O2">
        <f t="shared" ref="O2:O27" si="5">I2/C2</f>
        <v>6.8783068783068779E-2</v>
      </c>
    </row>
    <row r="3" spans="1:15" x14ac:dyDescent="0.2">
      <c r="A3" t="s">
        <v>43</v>
      </c>
      <c r="B3" s="4">
        <v>0.19989999999999999</v>
      </c>
      <c r="C3">
        <f t="shared" si="0"/>
        <v>1199.3999999999999</v>
      </c>
      <c r="D3" t="s">
        <v>14</v>
      </c>
      <c r="E3" s="5">
        <v>579154963.82000005</v>
      </c>
      <c r="F3">
        <v>4625</v>
      </c>
      <c r="G3" t="s">
        <v>15</v>
      </c>
      <c r="H3" s="6">
        <v>67279221.329999998</v>
      </c>
      <c r="I3">
        <v>1010</v>
      </c>
      <c r="K3" s="1">
        <f t="shared" si="1"/>
        <v>0.48287057180256804</v>
      </c>
      <c r="L3" s="1">
        <f t="shared" si="2"/>
        <v>5.6094064807403705E-2</v>
      </c>
      <c r="M3" s="1">
        <f t="shared" si="3"/>
        <v>0.53896463660997174</v>
      </c>
      <c r="N3">
        <f t="shared" si="4"/>
        <v>3.856094714023679</v>
      </c>
      <c r="O3">
        <f t="shared" si="5"/>
        <v>0.84208771052192777</v>
      </c>
    </row>
    <row r="4" spans="1:15" x14ac:dyDescent="0.2">
      <c r="A4" t="s">
        <v>31</v>
      </c>
      <c r="B4" s="4">
        <v>4.5999999999999999E-3</v>
      </c>
      <c r="C4">
        <f t="shared" si="0"/>
        <v>27.599999999999998</v>
      </c>
      <c r="D4" t="s">
        <v>14</v>
      </c>
      <c r="E4" s="5">
        <v>8558400</v>
      </c>
      <c r="F4">
        <v>120</v>
      </c>
      <c r="H4" s="6">
        <v>3705500</v>
      </c>
      <c r="I4">
        <v>21</v>
      </c>
      <c r="J4" t="s">
        <v>17</v>
      </c>
      <c r="K4" s="1">
        <f t="shared" si="1"/>
        <v>0.31008695652173918</v>
      </c>
      <c r="L4" s="1">
        <f t="shared" si="2"/>
        <v>0.13425724637681161</v>
      </c>
      <c r="M4" s="1">
        <f t="shared" si="3"/>
        <v>0.44434420289855081</v>
      </c>
      <c r="N4">
        <f t="shared" si="4"/>
        <v>4.3478260869565224</v>
      </c>
      <c r="O4">
        <f t="shared" si="5"/>
        <v>0.76086956521739135</v>
      </c>
    </row>
    <row r="5" spans="1:15" x14ac:dyDescent="0.2">
      <c r="A5" t="s">
        <v>23</v>
      </c>
      <c r="B5" s="4">
        <v>3.09E-2</v>
      </c>
      <c r="C5">
        <f t="shared" si="0"/>
        <v>185.4</v>
      </c>
      <c r="D5" t="s">
        <v>14</v>
      </c>
      <c r="E5" s="5">
        <v>76439100</v>
      </c>
      <c r="F5">
        <v>417</v>
      </c>
      <c r="H5" s="6"/>
      <c r="J5" t="s">
        <v>17</v>
      </c>
      <c r="K5" s="1">
        <f t="shared" si="1"/>
        <v>0.41229288025889965</v>
      </c>
      <c r="L5" s="1">
        <f t="shared" si="2"/>
        <v>0</v>
      </c>
      <c r="M5" s="1">
        <f t="shared" si="3"/>
        <v>0.41229288025889965</v>
      </c>
      <c r="N5">
        <f t="shared" si="4"/>
        <v>2.2491909385113269</v>
      </c>
      <c r="O5">
        <f t="shared" si="5"/>
        <v>0</v>
      </c>
    </row>
    <row r="6" spans="1:15" x14ac:dyDescent="0.2">
      <c r="A6" t="s">
        <v>36</v>
      </c>
      <c r="B6" s="4">
        <v>1.5599999999999999E-2</v>
      </c>
      <c r="C6">
        <f t="shared" si="0"/>
        <v>93.6</v>
      </c>
      <c r="D6" t="s">
        <v>14</v>
      </c>
      <c r="E6" s="5">
        <v>36217380</v>
      </c>
      <c r="F6">
        <v>629</v>
      </c>
      <c r="H6" s="6"/>
      <c r="J6" t="s">
        <v>17</v>
      </c>
      <c r="K6" s="1">
        <f t="shared" si="1"/>
        <v>0.3869378205128205</v>
      </c>
      <c r="L6" s="1">
        <f t="shared" si="2"/>
        <v>0</v>
      </c>
      <c r="M6" s="1">
        <f t="shared" si="3"/>
        <v>0.3869378205128205</v>
      </c>
      <c r="N6">
        <f t="shared" si="4"/>
        <v>6.7200854700854702</v>
      </c>
      <c r="O6">
        <f t="shared" si="5"/>
        <v>0</v>
      </c>
    </row>
    <row r="7" spans="1:15" x14ac:dyDescent="0.2">
      <c r="A7" t="s">
        <v>24</v>
      </c>
      <c r="B7" s="4">
        <v>6.7900000000000002E-2</v>
      </c>
      <c r="C7">
        <f t="shared" si="0"/>
        <v>407.40000000000003</v>
      </c>
      <c r="D7" t="s">
        <v>14</v>
      </c>
      <c r="E7" s="5">
        <v>154253328.40000001</v>
      </c>
      <c r="F7">
        <v>1701</v>
      </c>
      <c r="H7" s="6"/>
      <c r="J7" t="s">
        <v>17</v>
      </c>
      <c r="K7" s="1">
        <f t="shared" si="1"/>
        <v>0.37862869023073148</v>
      </c>
      <c r="L7" s="1">
        <f t="shared" si="2"/>
        <v>0</v>
      </c>
      <c r="M7" s="1">
        <f t="shared" si="3"/>
        <v>0.37862869023073148</v>
      </c>
      <c r="N7">
        <f t="shared" si="4"/>
        <v>4.1752577319587623</v>
      </c>
      <c r="O7">
        <f t="shared" si="5"/>
        <v>0</v>
      </c>
    </row>
    <row r="8" spans="1:15" x14ac:dyDescent="0.2">
      <c r="A8" t="s">
        <v>42</v>
      </c>
      <c r="B8" s="4">
        <v>2.4E-2</v>
      </c>
      <c r="C8">
        <f t="shared" si="0"/>
        <v>144</v>
      </c>
      <c r="D8" t="s">
        <v>14</v>
      </c>
      <c r="E8" s="5">
        <v>33974150</v>
      </c>
      <c r="F8">
        <v>351</v>
      </c>
      <c r="G8" t="s">
        <v>15</v>
      </c>
      <c r="H8" s="6">
        <v>7636800</v>
      </c>
      <c r="I8">
        <v>35</v>
      </c>
      <c r="K8" s="1">
        <f t="shared" si="1"/>
        <v>0.23593159722222223</v>
      </c>
      <c r="L8" s="1">
        <f t="shared" si="2"/>
        <v>5.3033333333333335E-2</v>
      </c>
      <c r="M8" s="1">
        <f t="shared" si="3"/>
        <v>0.28896493055555555</v>
      </c>
      <c r="N8">
        <f t="shared" si="4"/>
        <v>2.4375</v>
      </c>
      <c r="O8">
        <f t="shared" si="5"/>
        <v>0.24305555555555555</v>
      </c>
    </row>
    <row r="9" spans="1:15" x14ac:dyDescent="0.2">
      <c r="A9" t="s">
        <v>39</v>
      </c>
      <c r="B9" s="4">
        <v>3.3E-3</v>
      </c>
      <c r="C9">
        <f t="shared" si="0"/>
        <v>19.8</v>
      </c>
      <c r="D9" t="s">
        <v>14</v>
      </c>
      <c r="E9" s="5">
        <v>5346938</v>
      </c>
      <c r="F9">
        <v>111</v>
      </c>
      <c r="G9" t="s">
        <v>15</v>
      </c>
      <c r="H9" s="6">
        <v>150000</v>
      </c>
      <c r="I9">
        <v>1</v>
      </c>
      <c r="K9" s="1">
        <f t="shared" si="1"/>
        <v>0.2700473737373737</v>
      </c>
      <c r="L9" s="1">
        <f t="shared" si="2"/>
        <v>7.5757575757575751E-3</v>
      </c>
      <c r="M9" s="1">
        <f t="shared" si="3"/>
        <v>0.27762313131313127</v>
      </c>
      <c r="N9">
        <f t="shared" si="4"/>
        <v>5.6060606060606055</v>
      </c>
      <c r="O9">
        <f t="shared" si="5"/>
        <v>5.0505050505050504E-2</v>
      </c>
    </row>
    <row r="10" spans="1:15" x14ac:dyDescent="0.2">
      <c r="A10" t="s">
        <v>26</v>
      </c>
      <c r="B10" s="4">
        <v>2.1999999999999999E-2</v>
      </c>
      <c r="C10">
        <f t="shared" si="0"/>
        <v>132</v>
      </c>
      <c r="D10" t="s">
        <v>14</v>
      </c>
      <c r="E10" s="5">
        <v>34833752.920000002</v>
      </c>
      <c r="F10">
        <v>380</v>
      </c>
      <c r="H10" s="6"/>
      <c r="J10" t="s">
        <v>17</v>
      </c>
      <c r="K10" s="1">
        <f t="shared" si="1"/>
        <v>0.26389206757575762</v>
      </c>
      <c r="L10" s="1">
        <f t="shared" si="2"/>
        <v>0</v>
      </c>
      <c r="M10" s="1">
        <f t="shared" si="3"/>
        <v>0.26389206757575762</v>
      </c>
      <c r="N10">
        <f t="shared" si="4"/>
        <v>2.8787878787878789</v>
      </c>
      <c r="O10">
        <f t="shared" si="5"/>
        <v>0</v>
      </c>
    </row>
    <row r="11" spans="1:15" x14ac:dyDescent="0.2">
      <c r="A11" t="s">
        <v>30</v>
      </c>
      <c r="B11" s="4">
        <v>2.2200000000000001E-2</v>
      </c>
      <c r="C11">
        <f t="shared" si="0"/>
        <v>133.20000000000002</v>
      </c>
      <c r="D11" t="s">
        <v>14</v>
      </c>
      <c r="E11" s="5">
        <v>34530086.890000001</v>
      </c>
      <c r="F11">
        <v>696</v>
      </c>
      <c r="H11" s="6"/>
      <c r="J11" t="s">
        <v>17</v>
      </c>
      <c r="K11" s="1">
        <f t="shared" si="1"/>
        <v>0.25923488656156152</v>
      </c>
      <c r="L11" s="1">
        <f t="shared" si="2"/>
        <v>0</v>
      </c>
      <c r="M11" s="1">
        <f t="shared" si="3"/>
        <v>0.25923488656156152</v>
      </c>
      <c r="N11">
        <f t="shared" si="4"/>
        <v>5.2252252252252243</v>
      </c>
      <c r="O11">
        <f t="shared" si="5"/>
        <v>0</v>
      </c>
    </row>
    <row r="12" spans="1:15" x14ac:dyDescent="0.2">
      <c r="A12" t="s">
        <v>25</v>
      </c>
      <c r="B12" s="4">
        <v>4.3E-3</v>
      </c>
      <c r="C12">
        <f t="shared" si="0"/>
        <v>25.8</v>
      </c>
      <c r="D12" t="s">
        <v>14</v>
      </c>
      <c r="E12" s="5">
        <v>6624893</v>
      </c>
      <c r="F12">
        <v>126</v>
      </c>
      <c r="H12" s="6"/>
      <c r="J12" t="s">
        <v>17</v>
      </c>
      <c r="K12" s="1">
        <f t="shared" si="1"/>
        <v>0.25677879844961238</v>
      </c>
      <c r="L12" s="1">
        <f t="shared" si="2"/>
        <v>0</v>
      </c>
      <c r="M12" s="1">
        <f t="shared" si="3"/>
        <v>0.25677879844961238</v>
      </c>
      <c r="N12">
        <f t="shared" si="4"/>
        <v>4.8837209302325579</v>
      </c>
      <c r="O12">
        <f t="shared" si="5"/>
        <v>0</v>
      </c>
    </row>
    <row r="13" spans="1:15" x14ac:dyDescent="0.2">
      <c r="A13" t="s">
        <v>33</v>
      </c>
      <c r="B13" s="4">
        <v>5.6500000000000002E-2</v>
      </c>
      <c r="C13">
        <f t="shared" si="0"/>
        <v>339</v>
      </c>
      <c r="D13" t="s">
        <v>14</v>
      </c>
      <c r="E13" s="5">
        <v>62785891</v>
      </c>
      <c r="F13">
        <v>853</v>
      </c>
      <c r="G13" t="s">
        <v>22</v>
      </c>
      <c r="H13" s="6">
        <v>8740005</v>
      </c>
      <c r="I13">
        <v>53</v>
      </c>
      <c r="K13" s="1">
        <f t="shared" si="1"/>
        <v>0.18520911799410028</v>
      </c>
      <c r="L13" s="1">
        <f t="shared" si="2"/>
        <v>2.5781725663716813E-2</v>
      </c>
      <c r="M13" s="1">
        <f t="shared" si="3"/>
        <v>0.21099084365781709</v>
      </c>
      <c r="N13">
        <f t="shared" si="4"/>
        <v>2.5162241887905603</v>
      </c>
      <c r="O13">
        <f t="shared" si="5"/>
        <v>0.15634218289085547</v>
      </c>
    </row>
    <row r="14" spans="1:15" x14ac:dyDescent="0.2">
      <c r="A14" t="s">
        <v>27</v>
      </c>
      <c r="B14" s="4">
        <v>7.4000000000000003E-3</v>
      </c>
      <c r="C14">
        <f t="shared" si="0"/>
        <v>44.4</v>
      </c>
      <c r="D14" t="s">
        <v>14</v>
      </c>
      <c r="E14" s="5">
        <v>9101796.2699999996</v>
      </c>
      <c r="F14">
        <v>270</v>
      </c>
      <c r="H14" s="6"/>
      <c r="J14" t="s">
        <v>17</v>
      </c>
      <c r="K14" s="1">
        <f t="shared" si="1"/>
        <v>0.20499541148648648</v>
      </c>
      <c r="L14" s="1">
        <f t="shared" si="2"/>
        <v>0</v>
      </c>
      <c r="M14" s="1">
        <f t="shared" si="3"/>
        <v>0.20499541148648648</v>
      </c>
      <c r="N14">
        <f t="shared" si="4"/>
        <v>6.0810810810810816</v>
      </c>
      <c r="O14">
        <f t="shared" si="5"/>
        <v>0</v>
      </c>
    </row>
    <row r="15" spans="1:15" x14ac:dyDescent="0.2">
      <c r="A15" t="s">
        <v>28</v>
      </c>
      <c r="B15" s="4">
        <v>4.2900000000000001E-2</v>
      </c>
      <c r="C15">
        <f t="shared" si="0"/>
        <v>257.39999999999998</v>
      </c>
      <c r="D15" t="s">
        <v>14</v>
      </c>
      <c r="E15" s="5">
        <v>46415212</v>
      </c>
      <c r="F15">
        <v>532</v>
      </c>
      <c r="G15" t="s">
        <v>29</v>
      </c>
      <c r="H15" s="6">
        <v>4699806</v>
      </c>
      <c r="I15">
        <v>34</v>
      </c>
      <c r="K15" s="1">
        <f t="shared" si="1"/>
        <v>0.18032327894327896</v>
      </c>
      <c r="L15" s="1">
        <f t="shared" si="2"/>
        <v>1.825876456876457E-2</v>
      </c>
      <c r="M15" s="1">
        <f t="shared" si="3"/>
        <v>0.19858204351204353</v>
      </c>
      <c r="N15">
        <f t="shared" si="4"/>
        <v>2.0668220668220671</v>
      </c>
      <c r="O15">
        <f t="shared" si="5"/>
        <v>0.1320901320901321</v>
      </c>
    </row>
    <row r="16" spans="1:15" x14ac:dyDescent="0.2">
      <c r="A16" t="s">
        <v>40</v>
      </c>
      <c r="B16" s="4">
        <v>8.7900000000000006E-2</v>
      </c>
      <c r="C16">
        <f t="shared" si="0"/>
        <v>527.40000000000009</v>
      </c>
      <c r="D16" t="s">
        <v>14</v>
      </c>
      <c r="E16" s="5">
        <v>104346588</v>
      </c>
      <c r="F16">
        <v>1322</v>
      </c>
      <c r="H16" s="6"/>
      <c r="J16" t="s">
        <v>17</v>
      </c>
      <c r="K16" s="1">
        <f t="shared" si="1"/>
        <v>0.19785094425483499</v>
      </c>
      <c r="L16" s="1">
        <f t="shared" si="2"/>
        <v>0</v>
      </c>
      <c r="M16" s="1">
        <f t="shared" si="3"/>
        <v>0.19785094425483499</v>
      </c>
      <c r="N16">
        <f t="shared" si="4"/>
        <v>2.506636329161926</v>
      </c>
      <c r="O16">
        <f t="shared" si="5"/>
        <v>0</v>
      </c>
    </row>
    <row r="17" spans="1:15" x14ac:dyDescent="0.2">
      <c r="A17" t="s">
        <v>32</v>
      </c>
      <c r="B17" s="4">
        <v>4.0000000000000001E-3</v>
      </c>
      <c r="C17">
        <f t="shared" si="0"/>
        <v>24</v>
      </c>
      <c r="D17" t="s">
        <v>14</v>
      </c>
      <c r="E17" s="5">
        <v>2806900</v>
      </c>
      <c r="F17">
        <v>94</v>
      </c>
      <c r="H17" s="6">
        <v>1403900</v>
      </c>
      <c r="I17">
        <v>94</v>
      </c>
      <c r="J17" t="s">
        <v>17</v>
      </c>
      <c r="K17" s="1">
        <f t="shared" si="1"/>
        <v>0.11695416666666668</v>
      </c>
      <c r="L17" s="1">
        <f t="shared" si="2"/>
        <v>5.849583333333333E-2</v>
      </c>
      <c r="M17" s="1">
        <f t="shared" si="3"/>
        <v>0.17544999999999999</v>
      </c>
      <c r="N17">
        <f t="shared" si="4"/>
        <v>3.9166666666666665</v>
      </c>
      <c r="O17">
        <f t="shared" si="5"/>
        <v>3.9166666666666665</v>
      </c>
    </row>
    <row r="18" spans="1:15" x14ac:dyDescent="0.2">
      <c r="A18" t="s">
        <v>38</v>
      </c>
      <c r="B18" s="4">
        <v>4.3200000000000002E-2</v>
      </c>
      <c r="C18">
        <f t="shared" si="0"/>
        <v>259.2</v>
      </c>
      <c r="D18" t="s">
        <v>14</v>
      </c>
      <c r="E18" s="5">
        <v>42133023.310000002</v>
      </c>
      <c r="F18">
        <v>767</v>
      </c>
      <c r="H18" s="6"/>
      <c r="J18" t="s">
        <v>17</v>
      </c>
      <c r="K18" s="1">
        <f t="shared" si="1"/>
        <v>0.16255024425154324</v>
      </c>
      <c r="L18" s="1">
        <f t="shared" si="2"/>
        <v>0</v>
      </c>
      <c r="M18" s="1">
        <f t="shared" si="3"/>
        <v>0.16255024425154324</v>
      </c>
      <c r="N18">
        <f t="shared" si="4"/>
        <v>2.9591049382716053</v>
      </c>
      <c r="O18">
        <f t="shared" si="5"/>
        <v>0</v>
      </c>
    </row>
    <row r="19" spans="1:15" x14ac:dyDescent="0.2">
      <c r="A19" t="s">
        <v>20</v>
      </c>
      <c r="B19" s="4">
        <v>3.1E-2</v>
      </c>
      <c r="C19">
        <f t="shared" si="0"/>
        <v>186</v>
      </c>
      <c r="D19" t="s">
        <v>14</v>
      </c>
      <c r="E19" s="5">
        <v>29532156</v>
      </c>
      <c r="F19">
        <v>430</v>
      </c>
      <c r="H19" s="6"/>
      <c r="J19" t="s">
        <v>17</v>
      </c>
      <c r="K19" s="1">
        <f t="shared" si="1"/>
        <v>0.15877503225806452</v>
      </c>
      <c r="L19" s="1">
        <f t="shared" si="2"/>
        <v>0</v>
      </c>
      <c r="M19" s="1">
        <f t="shared" si="3"/>
        <v>0.15877503225806452</v>
      </c>
      <c r="N19">
        <f t="shared" si="4"/>
        <v>2.3118279569892475</v>
      </c>
      <c r="O19">
        <f t="shared" si="5"/>
        <v>0</v>
      </c>
    </row>
    <row r="20" spans="1:15" x14ac:dyDescent="0.2">
      <c r="A20" t="s">
        <v>13</v>
      </c>
      <c r="B20" s="4">
        <v>6.7699999999999996E-2</v>
      </c>
      <c r="C20">
        <f t="shared" si="0"/>
        <v>406.2</v>
      </c>
      <c r="D20" t="s">
        <v>14</v>
      </c>
      <c r="E20" s="5">
        <v>50359200</v>
      </c>
      <c r="F20">
        <v>1375</v>
      </c>
      <c r="G20" t="s">
        <v>15</v>
      </c>
      <c r="H20" s="6">
        <v>11956000</v>
      </c>
      <c r="I20">
        <v>75</v>
      </c>
      <c r="K20" s="1">
        <f t="shared" si="1"/>
        <v>0.12397636632200887</v>
      </c>
      <c r="L20" s="1">
        <f t="shared" si="2"/>
        <v>2.9433776464795666E-2</v>
      </c>
      <c r="M20" s="1">
        <f t="shared" si="3"/>
        <v>0.15341014278680454</v>
      </c>
      <c r="N20">
        <f t="shared" si="4"/>
        <v>3.3850320039389463</v>
      </c>
      <c r="O20">
        <f t="shared" si="5"/>
        <v>0.18463810930576072</v>
      </c>
    </row>
    <row r="21" spans="1:15" x14ac:dyDescent="0.2">
      <c r="A21" t="s">
        <v>21</v>
      </c>
      <c r="B21" s="4">
        <v>4.2000000000000003E-2</v>
      </c>
      <c r="C21">
        <f t="shared" si="0"/>
        <v>252.00000000000003</v>
      </c>
      <c r="D21" t="s">
        <v>14</v>
      </c>
      <c r="E21" s="5">
        <v>30190243.43</v>
      </c>
      <c r="F21">
        <v>371</v>
      </c>
      <c r="G21" t="s">
        <v>22</v>
      </c>
      <c r="H21" s="6">
        <v>7121318.25</v>
      </c>
      <c r="I21">
        <v>78</v>
      </c>
      <c r="K21" s="1">
        <f t="shared" si="1"/>
        <v>0.11980255329365078</v>
      </c>
      <c r="L21" s="1">
        <f t="shared" si="2"/>
        <v>2.82591994047619E-2</v>
      </c>
      <c r="M21" s="1">
        <f t="shared" si="3"/>
        <v>0.14806175269841268</v>
      </c>
      <c r="N21">
        <f t="shared" si="4"/>
        <v>1.4722222222222221</v>
      </c>
      <c r="O21">
        <f t="shared" si="5"/>
        <v>0.30952380952380948</v>
      </c>
    </row>
    <row r="22" spans="1:15" x14ac:dyDescent="0.2">
      <c r="A22" t="s">
        <v>35</v>
      </c>
      <c r="B22" s="4">
        <v>2.8299999999999999E-2</v>
      </c>
      <c r="C22">
        <f t="shared" si="0"/>
        <v>169.79999999999998</v>
      </c>
      <c r="D22" t="s">
        <v>14</v>
      </c>
      <c r="E22" s="5">
        <v>24784192.079999998</v>
      </c>
      <c r="F22">
        <v>344</v>
      </c>
      <c r="H22" s="6"/>
      <c r="J22" t="s">
        <v>17</v>
      </c>
      <c r="K22" s="1">
        <f t="shared" si="1"/>
        <v>0.14596108409893993</v>
      </c>
      <c r="L22" s="1">
        <f t="shared" si="2"/>
        <v>0</v>
      </c>
      <c r="M22" s="1">
        <f t="shared" si="3"/>
        <v>0.14596108409893993</v>
      </c>
      <c r="N22">
        <f t="shared" si="4"/>
        <v>2.0259128386336869</v>
      </c>
      <c r="O22">
        <f t="shared" si="5"/>
        <v>0</v>
      </c>
    </row>
    <row r="23" spans="1:15" x14ac:dyDescent="0.2">
      <c r="A23" t="s">
        <v>19</v>
      </c>
      <c r="B23" s="4">
        <v>0.1188</v>
      </c>
      <c r="C23">
        <f t="shared" si="0"/>
        <v>712.80000000000007</v>
      </c>
      <c r="D23" t="s">
        <v>14</v>
      </c>
      <c r="E23" s="5">
        <v>102785277</v>
      </c>
      <c r="F23">
        <v>1469</v>
      </c>
      <c r="H23" s="6"/>
      <c r="J23" t="s">
        <v>17</v>
      </c>
      <c r="K23" s="1">
        <f t="shared" si="1"/>
        <v>0.14419932239057237</v>
      </c>
      <c r="L23" s="1">
        <f t="shared" si="2"/>
        <v>0</v>
      </c>
      <c r="M23" s="1">
        <f t="shared" si="3"/>
        <v>0.14419932239057237</v>
      </c>
      <c r="N23">
        <f t="shared" si="4"/>
        <v>2.0608866442199774</v>
      </c>
      <c r="O23">
        <f t="shared" si="5"/>
        <v>0</v>
      </c>
    </row>
    <row r="24" spans="1:15" x14ac:dyDescent="0.2">
      <c r="A24" t="s">
        <v>37</v>
      </c>
      <c r="B24" s="4">
        <v>2.7300000000000001E-2</v>
      </c>
      <c r="C24">
        <f t="shared" si="0"/>
        <v>163.80000000000001</v>
      </c>
      <c r="D24" t="s">
        <v>14</v>
      </c>
      <c r="E24" s="5"/>
      <c r="G24" t="s">
        <v>15</v>
      </c>
      <c r="H24" s="6">
        <v>21682095</v>
      </c>
      <c r="I24">
        <v>281</v>
      </c>
      <c r="K24" s="1">
        <f t="shared" si="1"/>
        <v>0</v>
      </c>
      <c r="L24" s="1">
        <f t="shared" si="2"/>
        <v>0.13236932234432233</v>
      </c>
      <c r="M24" s="1">
        <f t="shared" si="3"/>
        <v>0.13236932234432233</v>
      </c>
      <c r="N24">
        <f t="shared" si="4"/>
        <v>0</v>
      </c>
      <c r="O24">
        <f t="shared" si="5"/>
        <v>1.7155067155067154</v>
      </c>
    </row>
    <row r="25" spans="1:15" x14ac:dyDescent="0.2">
      <c r="A25" t="s">
        <v>34</v>
      </c>
      <c r="B25" s="4">
        <v>1.0200000000000001E-2</v>
      </c>
      <c r="C25">
        <f t="shared" si="0"/>
        <v>61.2</v>
      </c>
      <c r="D25" t="s">
        <v>14</v>
      </c>
      <c r="E25" s="5">
        <v>5573735</v>
      </c>
      <c r="F25">
        <v>89</v>
      </c>
      <c r="H25" s="6"/>
      <c r="J25" t="s">
        <v>17</v>
      </c>
      <c r="K25" s="1">
        <f t="shared" si="1"/>
        <v>9.1074101307189542E-2</v>
      </c>
      <c r="L25" s="1">
        <f t="shared" si="2"/>
        <v>0</v>
      </c>
      <c r="M25" s="1">
        <f t="shared" si="3"/>
        <v>9.1074101307189542E-2</v>
      </c>
      <c r="N25">
        <f t="shared" si="4"/>
        <v>1.4542483660130718</v>
      </c>
      <c r="O25">
        <f t="shared" si="5"/>
        <v>0</v>
      </c>
    </row>
    <row r="26" spans="1:15" x14ac:dyDescent="0.2">
      <c r="A26" t="s">
        <v>16</v>
      </c>
      <c r="B26" s="4">
        <v>1.6000000000000001E-3</v>
      </c>
      <c r="C26">
        <f t="shared" si="0"/>
        <v>9.6</v>
      </c>
      <c r="D26" t="s">
        <v>14</v>
      </c>
      <c r="E26" s="5">
        <v>857720</v>
      </c>
      <c r="F26">
        <v>47</v>
      </c>
      <c r="H26" s="6"/>
      <c r="J26" t="s">
        <v>17</v>
      </c>
      <c r="K26" s="1">
        <f t="shared" si="1"/>
        <v>8.9345833333333347E-2</v>
      </c>
      <c r="L26" s="1">
        <f t="shared" si="2"/>
        <v>0</v>
      </c>
      <c r="M26" s="1">
        <f t="shared" si="3"/>
        <v>8.9345833333333347E-2</v>
      </c>
      <c r="N26">
        <f t="shared" si="4"/>
        <v>4.8958333333333339</v>
      </c>
      <c r="O26">
        <f t="shared" si="5"/>
        <v>0</v>
      </c>
    </row>
    <row r="27" spans="1:15" x14ac:dyDescent="0.2">
      <c r="A27" t="s">
        <v>18</v>
      </c>
      <c r="B27" s="4">
        <v>5.3E-3</v>
      </c>
      <c r="C27">
        <f t="shared" si="0"/>
        <v>31.8</v>
      </c>
      <c r="D27" t="s">
        <v>14</v>
      </c>
      <c r="E27" s="5">
        <v>1629525</v>
      </c>
      <c r="F27">
        <v>66</v>
      </c>
      <c r="H27" s="6"/>
      <c r="J27" t="s">
        <v>17</v>
      </c>
      <c r="K27" s="1">
        <f t="shared" si="1"/>
        <v>5.1242924528301884E-2</v>
      </c>
      <c r="L27" s="1">
        <f t="shared" si="2"/>
        <v>0</v>
      </c>
      <c r="M27" s="1">
        <f t="shared" si="3"/>
        <v>5.1242924528301884E-2</v>
      </c>
      <c r="N27">
        <f t="shared" si="4"/>
        <v>2.0754716981132075</v>
      </c>
      <c r="O27">
        <f t="shared" si="5"/>
        <v>0</v>
      </c>
    </row>
    <row r="28" spans="1:15" x14ac:dyDescent="0.2">
      <c r="M28" s="1">
        <f>AVERAGE(M2:M27)</f>
        <v>0.24516835094595527</v>
      </c>
    </row>
  </sheetData>
  <sortState xmlns:xlrd2="http://schemas.microsoft.com/office/spreadsheetml/2017/richdata2" ref="A2:O27">
    <sortCondition descending="1" ref="M1:M27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Stand 28.02.2021</vt:lpstr>
      <vt:lpstr>Stand 25.03.2021</vt:lpstr>
      <vt:lpstr>Stand 6.04.2021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Simon Vogel</cp:lastModifiedBy>
  <cp:revision/>
  <dcterms:created xsi:type="dcterms:W3CDTF">2021-03-24T15:21:46Z</dcterms:created>
  <dcterms:modified xsi:type="dcterms:W3CDTF">2021-04-10T09:53:28Z</dcterms:modified>
  <cp:category/>
  <cp:contentStatus/>
</cp:coreProperties>
</file>